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80" activeTab="0"/>
  </bookViews>
  <sheets>
    <sheet name="30.11.2021" sheetId="1" r:id="rId1"/>
  </sheets>
  <definedNames>
    <definedName name="_xlnm.Print_Titles" localSheetId="0">'30.11.2021'!$1:$1</definedName>
  </definedNames>
  <calcPr fullCalcOnLoad="1"/>
</workbook>
</file>

<file path=xl/sharedStrings.xml><?xml version="1.0" encoding="utf-8"?>
<sst xmlns="http://schemas.openxmlformats.org/spreadsheetml/2006/main" count="164" uniqueCount="163">
  <si>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</si>
  <si>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</si>
  <si>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</si>
  <si>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</si>
  <si>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</si>
  <si>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</si>
  <si>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</si>
  <si>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</si>
  <si>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</si>
  <si>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</si>
  <si>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</si>
  <si>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</si>
  <si>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</si>
  <si>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</si>
  <si>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</si>
  <si>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</si>
  <si>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</si>
  <si>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</si>
  <si>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</si>
  <si>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</si>
  <si>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</si>
  <si>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</si>
  <si>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</si>
  <si>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</si>
  <si>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</si>
  <si>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</si>
  <si>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</si>
  <si>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</si>
  <si>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</si>
  <si>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</si>
  <si>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</si>
  <si>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</si>
  <si>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</si>
  <si>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</si>
  <si>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</si>
  <si>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</si>
  <si>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</si>
  <si>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</si>
  <si>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</si>
  <si>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</si>
  <si>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Wrocławska 69, Wałbrzych</t>
  </si>
  <si>
    <t xml:space="preserve"> ul. Andersa 161, 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</si>
  <si>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</si>
  <si>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</si>
  <si>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</si>
  <si>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</si>
  <si>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</si>
  <si>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</si>
  <si>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</si>
  <si>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</si>
  <si>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 xml:space="preserve"> ul. Zygmunta Augusta 20. Bolesławiec</t>
  </si>
  <si>
    <t>ul. Szkolna 2, Nowogrodziec</t>
  </si>
  <si>
    <t>Warta Bolesławiecka 33</t>
  </si>
  <si>
    <t>ul. Ząbkowicka 57, Dzierżoniów</t>
  </si>
  <si>
    <t>ul. B. Chrobrego, Bielawa</t>
  </si>
  <si>
    <t>ul. T. Kościuszki 18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</si>
  <si>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</si>
  <si>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</si>
  <si>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</si>
  <si>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</si>
  <si>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</si>
  <si>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</si>
  <si>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</si>
  <si>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</si>
  <si>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</si>
  <si>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</si>
  <si>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</si>
  <si>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</si>
  <si>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</si>
  <si>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</si>
  <si>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</si>
  <si>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 xml:space="preserve">ul.Wolności 2, Olszyna </t>
  </si>
  <si>
    <t>ul. Traugutta 3, Lubin</t>
  </si>
  <si>
    <t>ul. Grodzka 1, Ścinawa</t>
  </si>
  <si>
    <t>ul. Jana Pawła II 12, Lwówek Śląski</t>
  </si>
  <si>
    <t>ul. Polna 7, Gryfów Śląski</t>
  </si>
  <si>
    <t>ul. Kościuszki 4, Milicz</t>
  </si>
  <si>
    <t>ul.Hallera 3, Oleśnica</t>
  </si>
  <si>
    <t>ul. Wrocławska 37, Bierutów</t>
  </si>
  <si>
    <t>ul. Parkowa 2, Syców</t>
  </si>
  <si>
    <t>ul. Oleśnicka, Dziadowa Kłoda</t>
  </si>
  <si>
    <t>ul. Kopernika 1, Oława</t>
  </si>
  <si>
    <t>ul.Witosa 35, Jelcz – Laskowice</t>
  </si>
  <si>
    <t>ul. Legnicka 15, Polkowice</t>
  </si>
  <si>
    <t>Gaworzyce 16a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</si>
  <si>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</si>
  <si>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</si>
  <si>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</si>
  <si>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</si>
  <si>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</si>
  <si>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</si>
  <si>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</si>
  <si>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</si>
  <si>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</si>
  <si>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</si>
  <si>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</si>
  <si>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</si>
  <si>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</si>
  <si>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</si>
  <si>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</si>
  <si>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</si>
  <si>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</si>
  <si>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</si>
  <si>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</si>
  <si>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</si>
  <si>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ul. Daszyńskiego 29a, Bogatynia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</si>
  <si>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</si>
  <si>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</si>
  <si>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</si>
  <si>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</si>
  <si>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</si>
  <si>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</si>
  <si>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</si>
  <si>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</si>
  <si>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</si>
  <si>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</si>
  <si>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</si>
  <si>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</si>
  <si>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</si>
  <si>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</si>
  <si>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</si>
  <si>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</si>
  <si>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</si>
  <si>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</si>
  <si>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</si>
  <si>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</si>
  <si>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</si>
  <si>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</si>
  <si>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>ul. Olszewskiego 3, Zgorzelec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</si>
  <si>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</si>
  <si>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</si>
  <si>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</si>
  <si>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</si>
  <si>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</si>
  <si>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</si>
  <si>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</si>
  <si>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</si>
  <si>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</si>
  <si>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</si>
  <si>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</si>
  <si>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</si>
  <si>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</si>
  <si>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</si>
  <si>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</si>
  <si>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Cieszkowskiego, Bolesławiec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</si>
  <si>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</si>
  <si>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</si>
  <si>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</si>
  <si>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</si>
  <si>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</si>
  <si>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</si>
  <si>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</si>
  <si>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</si>
  <si>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</si>
  <si>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</si>
  <si>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</si>
  <si>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</si>
  <si>
    <t>Marcinowice,  ul. Tuwima dz. 258/1 AM-1</t>
  </si>
  <si>
    <t>ul. Zdrojowa 25, Zesłańców Sybiru, Kudowa Zdrój</t>
  </si>
  <si>
    <t>Tyniec Mały dz. nr 127/20</t>
  </si>
  <si>
    <t>Siechnice dz. nr 545/186</t>
  </si>
  <si>
    <t xml:space="preserve">Prochowice  ul. T. Kościuszki 5 dz. nr 76/3 , obręb 1 Prochowice, </t>
  </si>
  <si>
    <t>ul. Sienkiewicza 18A, Głuszyca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</si>
</sst>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208</xdr:row>
      <xdr:rowOff>0</xdr:rowOff>
    </xdr:from>
    <xdr:to>
      <xdr:col>3</xdr:col>
      <xdr:colOff>1276350</xdr:colOff>
      <xdr:row>209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11708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981075</xdr:colOff>
      <xdr:row>209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117080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3</xdr:col>
      <xdr:colOff>1704975</xdr:colOff>
      <xdr:row>208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1170800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9"/>
  <sheetViews>
    <sheetView tabSelected="1" zoomScalePageLayoutView="0" workbookViewId="0" topLeftCell="C1">
      <pane ySplit="1" topLeftCell="A153" activePane="bottomLeft" state="frozen"/>
      <selection pane="topLeft" activeCell="I102" sqref="I102"/>
      <selection pane="bottomLeft" activeCell="C163" sqref="A163:IV163"/>
    </sheetView>
  </sheetViews>
  <sheetFormatPr defaultColWidth="8.796875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108</v>
      </c>
      <c r="E1" s="18" t="s">
        <v>130</v>
      </c>
    </row>
    <row r="2" spans="1:5" ht="27" customHeight="1">
      <c r="A2" s="2"/>
      <c r="C2" s="1"/>
      <c r="D2" s="8" t="s">
        <v>28</v>
      </c>
      <c r="E2" s="37">
        <f>SUM(E3:E16)</f>
        <v>524916.72</v>
      </c>
    </row>
    <row r="3" spans="1:5" ht="27" customHeight="1">
      <c r="A3" s="2"/>
      <c r="C3" s="1">
        <v>1</v>
      </c>
      <c r="D3" s="12" t="s">
        <v>118</v>
      </c>
      <c r="E3" s="20">
        <v>7845</v>
      </c>
    </row>
    <row r="4" spans="1:5" ht="27" customHeight="1">
      <c r="A4" s="2"/>
      <c r="C4" s="34">
        <v>2</v>
      </c>
      <c r="D4" s="23" t="s">
        <v>138</v>
      </c>
      <c r="E4" s="26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117</v>
      </c>
      <c r="E6" s="20">
        <v>979</v>
      </c>
    </row>
    <row r="7" spans="1:6" ht="12.75">
      <c r="A7" s="6"/>
      <c r="C7" s="1">
        <v>5</v>
      </c>
      <c r="D7" s="17" t="s">
        <v>112</v>
      </c>
      <c r="E7" s="20">
        <v>4421.72</v>
      </c>
      <c r="F7" s="33"/>
    </row>
    <row r="8" spans="1:5" ht="27" customHeight="1">
      <c r="A8" s="6"/>
      <c r="C8" s="1">
        <v>6</v>
      </c>
      <c r="D8" s="17" t="s">
        <v>111</v>
      </c>
      <c r="E8" s="20">
        <v>4993</v>
      </c>
    </row>
    <row r="9" spans="1:5" ht="27" customHeight="1">
      <c r="A9" s="5"/>
      <c r="C9" s="1">
        <v>7</v>
      </c>
      <c r="D9" s="17" t="s">
        <v>143</v>
      </c>
      <c r="E9" s="20">
        <v>9098</v>
      </c>
    </row>
    <row r="10" spans="1:5" ht="74.25" customHeight="1">
      <c r="A10" s="5"/>
      <c r="C10" s="1">
        <v>8</v>
      </c>
      <c r="D10" s="17" t="s">
        <v>116</v>
      </c>
      <c r="E10" s="21">
        <v>409379</v>
      </c>
    </row>
    <row r="11" spans="1:5" ht="12.75">
      <c r="A11" s="6"/>
      <c r="C11" s="1">
        <v>9</v>
      </c>
      <c r="D11" s="17" t="s">
        <v>115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113</v>
      </c>
      <c r="E13" s="20">
        <v>376</v>
      </c>
    </row>
    <row r="14" spans="1:5" ht="27" customHeight="1">
      <c r="A14" s="6"/>
      <c r="C14" s="1">
        <v>12</v>
      </c>
      <c r="D14" s="35" t="s">
        <v>149</v>
      </c>
      <c r="E14" s="36">
        <v>25305</v>
      </c>
    </row>
    <row r="15" spans="1:5" ht="27" customHeight="1">
      <c r="A15" s="1">
        <v>17</v>
      </c>
      <c r="B15" s="17" t="s">
        <v>110</v>
      </c>
      <c r="C15" s="1">
        <v>13</v>
      </c>
      <c r="D15" s="17" t="s">
        <v>110</v>
      </c>
      <c r="E15" s="20">
        <v>6491</v>
      </c>
    </row>
    <row r="16" spans="1:5" ht="27" customHeight="1">
      <c r="A16" s="4"/>
      <c r="B16" s="40"/>
      <c r="C16" s="1">
        <v>14</v>
      </c>
      <c r="D16" s="17" t="s">
        <v>159</v>
      </c>
      <c r="E16" s="20">
        <v>27500</v>
      </c>
    </row>
    <row r="17" spans="1:5" ht="27" customHeight="1">
      <c r="A17" s="5"/>
      <c r="C17" s="1"/>
      <c r="D17" s="11" t="s">
        <v>0</v>
      </c>
      <c r="E17" s="19">
        <f>SUM(E18:E38)</f>
        <v>57358</v>
      </c>
    </row>
    <row r="18" spans="1:5" ht="27" customHeight="1">
      <c r="A18" s="6"/>
      <c r="C18" s="1">
        <f aca="true" t="shared" si="0" ref="C18:C36">C17+1</f>
        <v>1</v>
      </c>
      <c r="D18" s="17" t="s">
        <v>30</v>
      </c>
      <c r="E18" s="20">
        <v>1230</v>
      </c>
    </row>
    <row r="19" spans="1:5" ht="27" customHeight="1">
      <c r="A19" s="5"/>
      <c r="C19" s="1">
        <f t="shared" si="0"/>
        <v>2</v>
      </c>
      <c r="D19" s="10" t="s">
        <v>31</v>
      </c>
      <c r="E19" s="20">
        <f>1585+650</f>
        <v>2235</v>
      </c>
    </row>
    <row r="20" spans="1:5" ht="27" customHeight="1">
      <c r="A20" s="6"/>
      <c r="C20" s="1">
        <f t="shared" si="0"/>
        <v>3</v>
      </c>
      <c r="D20" s="10" t="s">
        <v>32</v>
      </c>
      <c r="E20" s="20">
        <v>519</v>
      </c>
    </row>
    <row r="21" spans="1:5" ht="27" customHeight="1">
      <c r="A21" s="6"/>
      <c r="C21" s="1">
        <f t="shared" si="0"/>
        <v>4</v>
      </c>
      <c r="D21" s="10" t="s">
        <v>33</v>
      </c>
      <c r="E21" s="20">
        <v>1207</v>
      </c>
    </row>
    <row r="22" spans="1:5" ht="27" customHeight="1">
      <c r="A22" s="5"/>
      <c r="C22" s="1">
        <f t="shared" si="0"/>
        <v>5</v>
      </c>
      <c r="D22" s="10" t="s">
        <v>34</v>
      </c>
      <c r="E22" s="20">
        <v>4775</v>
      </c>
    </row>
    <row r="23" spans="1:5" ht="27" customHeight="1">
      <c r="A23" s="6"/>
      <c r="C23" s="1">
        <f t="shared" si="0"/>
        <v>6</v>
      </c>
      <c r="D23" s="17" t="s">
        <v>114</v>
      </c>
      <c r="E23" s="20">
        <v>5448</v>
      </c>
    </row>
    <row r="24" spans="1:5" ht="27" customHeight="1">
      <c r="A24" s="5"/>
      <c r="C24" s="1">
        <f t="shared" si="0"/>
        <v>7</v>
      </c>
      <c r="D24" s="17" t="s">
        <v>119</v>
      </c>
      <c r="E24" s="20">
        <v>1100</v>
      </c>
    </row>
    <row r="25" spans="1:5" ht="27" customHeight="1">
      <c r="A25" s="6"/>
      <c r="C25" s="1">
        <f t="shared" si="0"/>
        <v>8</v>
      </c>
      <c r="D25" s="17" t="s">
        <v>120</v>
      </c>
      <c r="E25" s="20">
        <v>1108</v>
      </c>
    </row>
    <row r="26" spans="1:5" ht="27" customHeight="1">
      <c r="A26" s="6"/>
      <c r="C26" s="1">
        <f t="shared" si="0"/>
        <v>9</v>
      </c>
      <c r="D26" s="17" t="s">
        <v>121</v>
      </c>
      <c r="E26" s="20">
        <f>614+629</f>
        <v>1243</v>
      </c>
    </row>
    <row r="27" spans="1:5" ht="27" customHeight="1">
      <c r="A27" s="5"/>
      <c r="C27" s="1">
        <f t="shared" si="0"/>
        <v>10</v>
      </c>
      <c r="D27" s="17" t="s">
        <v>122</v>
      </c>
      <c r="E27" s="20">
        <v>748</v>
      </c>
    </row>
    <row r="28" spans="1:5" ht="27" customHeight="1">
      <c r="A28" s="6"/>
      <c r="C28" s="1">
        <f t="shared" si="0"/>
        <v>11</v>
      </c>
      <c r="D28" s="9" t="s">
        <v>35</v>
      </c>
      <c r="E28" s="20">
        <v>2106</v>
      </c>
    </row>
    <row r="29" spans="1:5" ht="27" customHeight="1">
      <c r="A29" s="5"/>
      <c r="C29" s="1">
        <f t="shared" si="0"/>
        <v>12</v>
      </c>
      <c r="D29" s="12" t="s">
        <v>123</v>
      </c>
      <c r="E29" s="20">
        <v>9710</v>
      </c>
    </row>
    <row r="30" spans="1:5" ht="27" customHeight="1">
      <c r="A30" s="6"/>
      <c r="C30" s="1">
        <f t="shared" si="0"/>
        <v>13</v>
      </c>
      <c r="D30" s="9" t="s">
        <v>36</v>
      </c>
      <c r="E30" s="20">
        <v>7107</v>
      </c>
    </row>
    <row r="31" spans="1:5" ht="27" customHeight="1">
      <c r="A31" s="6"/>
      <c r="C31" s="1">
        <f t="shared" si="0"/>
        <v>14</v>
      </c>
      <c r="D31" s="12" t="s">
        <v>150</v>
      </c>
      <c r="E31" s="20">
        <v>115</v>
      </c>
    </row>
    <row r="32" spans="1:5" ht="27" customHeight="1">
      <c r="A32" s="6"/>
      <c r="C32" s="1">
        <f t="shared" si="0"/>
        <v>15</v>
      </c>
      <c r="D32" s="23" t="s">
        <v>125</v>
      </c>
      <c r="E32" s="20">
        <v>4469</v>
      </c>
    </row>
    <row r="33" spans="1:5" ht="27" customHeight="1">
      <c r="A33" s="6"/>
      <c r="C33" s="1">
        <f t="shared" si="0"/>
        <v>16</v>
      </c>
      <c r="D33" s="23" t="s">
        <v>139</v>
      </c>
      <c r="E33" s="20">
        <v>20</v>
      </c>
    </row>
    <row r="34" spans="1:5" ht="27" customHeight="1">
      <c r="A34" s="6"/>
      <c r="C34" s="1">
        <f t="shared" si="0"/>
        <v>17</v>
      </c>
      <c r="D34" s="9" t="s">
        <v>37</v>
      </c>
      <c r="E34" s="20">
        <v>1818</v>
      </c>
    </row>
    <row r="35" spans="3:6" ht="27" customHeight="1">
      <c r="C35" s="1">
        <f t="shared" si="0"/>
        <v>18</v>
      </c>
      <c r="D35" s="29" t="s">
        <v>134</v>
      </c>
      <c r="E35" s="26">
        <v>5059</v>
      </c>
      <c r="F35" s="30"/>
    </row>
    <row r="36" spans="3:6" ht="27" customHeight="1">
      <c r="C36" s="1">
        <f t="shared" si="0"/>
        <v>19</v>
      </c>
      <c r="D36" s="29" t="s">
        <v>135</v>
      </c>
      <c r="E36" s="26">
        <v>2943</v>
      </c>
      <c r="F36" s="30"/>
    </row>
    <row r="37" spans="3:6" ht="27" customHeight="1">
      <c r="C37" s="1">
        <v>20</v>
      </c>
      <c r="D37" s="35" t="s">
        <v>124</v>
      </c>
      <c r="E37" s="20">
        <v>1284</v>
      </c>
      <c r="F37" s="30"/>
    </row>
    <row r="38" spans="3:6" ht="27" customHeight="1">
      <c r="C38" s="1">
        <v>21</v>
      </c>
      <c r="D38" s="35" t="s">
        <v>160</v>
      </c>
      <c r="E38" s="20">
        <v>3114</v>
      </c>
      <c r="F38" s="30"/>
    </row>
    <row r="39" spans="1:5" ht="27" customHeight="1">
      <c r="A39" s="6"/>
      <c r="C39" s="1"/>
      <c r="D39" s="11" t="s">
        <v>1</v>
      </c>
      <c r="E39" s="19">
        <f>SUM(E40:E47)</f>
        <v>60014</v>
      </c>
    </row>
    <row r="40" spans="1:5" ht="27" customHeight="1">
      <c r="A40" s="6"/>
      <c r="C40" s="1">
        <f aca="true" t="shared" si="1" ref="C40:C47">C39+1</f>
        <v>1</v>
      </c>
      <c r="D40" s="9" t="s">
        <v>38</v>
      </c>
      <c r="E40" s="20">
        <v>6138</v>
      </c>
    </row>
    <row r="41" spans="1:5" ht="27" customHeight="1">
      <c r="A41" s="6"/>
      <c r="C41" s="1">
        <f t="shared" si="1"/>
        <v>2</v>
      </c>
      <c r="D41" s="9" t="s">
        <v>39</v>
      </c>
      <c r="E41" s="20">
        <v>35944</v>
      </c>
    </row>
    <row r="42" spans="1:5" ht="27" customHeight="1">
      <c r="A42" s="6"/>
      <c r="C42" s="1">
        <f t="shared" si="1"/>
        <v>3</v>
      </c>
      <c r="D42" s="12" t="s">
        <v>40</v>
      </c>
      <c r="E42" s="20">
        <v>4589</v>
      </c>
    </row>
    <row r="43" spans="1:5" ht="27" customHeight="1">
      <c r="A43" s="6"/>
      <c r="C43" s="1">
        <f t="shared" si="1"/>
        <v>4</v>
      </c>
      <c r="D43" s="9" t="s">
        <v>41</v>
      </c>
      <c r="E43" s="20">
        <v>973</v>
      </c>
    </row>
    <row r="44" spans="1:5" ht="27" customHeight="1">
      <c r="A44" s="6"/>
      <c r="C44" s="1">
        <f t="shared" si="1"/>
        <v>5</v>
      </c>
      <c r="D44" s="12" t="s">
        <v>147</v>
      </c>
      <c r="E44" s="20">
        <v>1198</v>
      </c>
    </row>
    <row r="45" spans="1:5" ht="27" customHeight="1">
      <c r="A45" s="6"/>
      <c r="C45" s="1">
        <f t="shared" si="1"/>
        <v>6</v>
      </c>
      <c r="D45" s="9" t="s">
        <v>42</v>
      </c>
      <c r="E45" s="20">
        <v>585</v>
      </c>
    </row>
    <row r="46" spans="1:5" ht="27" customHeight="1">
      <c r="A46" s="6"/>
      <c r="C46" s="1">
        <f t="shared" si="1"/>
        <v>7</v>
      </c>
      <c r="D46" s="12" t="s">
        <v>153</v>
      </c>
      <c r="E46" s="20">
        <v>7212</v>
      </c>
    </row>
    <row r="47" spans="1:5" ht="27" customHeight="1">
      <c r="A47" s="6"/>
      <c r="C47" s="1">
        <f t="shared" si="1"/>
        <v>8</v>
      </c>
      <c r="D47" s="12" t="s">
        <v>162</v>
      </c>
      <c r="E47" s="20">
        <v>3375</v>
      </c>
    </row>
    <row r="48" spans="1:5" ht="27" customHeight="1">
      <c r="A48" s="6"/>
      <c r="C48" s="1"/>
      <c r="D48" s="11" t="s">
        <v>2</v>
      </c>
      <c r="E48" s="19">
        <f>SUM(E49:E52)</f>
        <v>17476</v>
      </c>
    </row>
    <row r="49" spans="1:5" ht="12.75">
      <c r="A49" s="7"/>
      <c r="C49" s="1">
        <v>1</v>
      </c>
      <c r="D49" s="12" t="s">
        <v>43</v>
      </c>
      <c r="E49" s="20">
        <f>2113+2612+116</f>
        <v>4841</v>
      </c>
    </row>
    <row r="50" spans="1:5" ht="27" customHeight="1">
      <c r="A50" s="7"/>
      <c r="C50" s="1">
        <f>C49+1</f>
        <v>2</v>
      </c>
      <c r="D50" s="9" t="s">
        <v>44</v>
      </c>
      <c r="E50" s="20">
        <v>4460</v>
      </c>
    </row>
    <row r="51" spans="1:5" ht="27" customHeight="1">
      <c r="A51" s="6"/>
      <c r="C51" s="1">
        <v>3</v>
      </c>
      <c r="D51" s="9" t="s">
        <v>45</v>
      </c>
      <c r="E51" s="20">
        <f>2330+1540</f>
        <v>3870</v>
      </c>
    </row>
    <row r="52" spans="1:5" ht="27" customHeight="1">
      <c r="A52" s="6"/>
      <c r="C52" s="1">
        <v>4</v>
      </c>
      <c r="D52" s="12" t="s">
        <v>161</v>
      </c>
      <c r="E52" s="20">
        <v>4305</v>
      </c>
    </row>
    <row r="53" spans="1:5" ht="27" customHeight="1">
      <c r="A53" s="6"/>
      <c r="C53" s="1"/>
      <c r="D53" s="11" t="s">
        <v>3</v>
      </c>
      <c r="E53" s="19">
        <f>SUM(E54:E62)</f>
        <v>70855.86</v>
      </c>
    </row>
    <row r="54" spans="1:6" ht="27" customHeight="1">
      <c r="A54" s="6"/>
      <c r="C54" s="1">
        <f aca="true" t="shared" si="2" ref="C54:C93">C53+1</f>
        <v>1</v>
      </c>
      <c r="D54" s="9" t="s">
        <v>46</v>
      </c>
      <c r="E54" s="24">
        <v>42439</v>
      </c>
      <c r="F54" s="33"/>
    </row>
    <row r="55" spans="1:5" ht="24" customHeight="1">
      <c r="A55" s="6"/>
      <c r="C55" s="1">
        <f t="shared" si="2"/>
        <v>2</v>
      </c>
      <c r="D55" s="12" t="s">
        <v>126</v>
      </c>
      <c r="E55" s="20">
        <v>737</v>
      </c>
    </row>
    <row r="56" spans="1:5" ht="27" customHeight="1">
      <c r="A56" s="6"/>
      <c r="C56" s="1">
        <f t="shared" si="2"/>
        <v>3</v>
      </c>
      <c r="D56" s="12" t="s">
        <v>129</v>
      </c>
      <c r="E56" s="20">
        <v>12041</v>
      </c>
    </row>
    <row r="57" spans="1:5" ht="27" customHeight="1">
      <c r="A57" s="6"/>
      <c r="C57" s="1">
        <f t="shared" si="2"/>
        <v>4</v>
      </c>
      <c r="D57" s="9" t="s">
        <v>47</v>
      </c>
      <c r="E57" s="20">
        <v>3960</v>
      </c>
    </row>
    <row r="58" spans="1:5" ht="27" customHeight="1">
      <c r="A58" s="6"/>
      <c r="C58" s="1">
        <f t="shared" si="2"/>
        <v>5</v>
      </c>
      <c r="D58" s="9" t="s">
        <v>48</v>
      </c>
      <c r="E58" s="20">
        <v>1852</v>
      </c>
    </row>
    <row r="59" spans="1:5" ht="27" customHeight="1">
      <c r="A59" s="6"/>
      <c r="C59" s="1">
        <f t="shared" si="2"/>
        <v>6</v>
      </c>
      <c r="D59" s="9" t="s">
        <v>141</v>
      </c>
      <c r="E59" s="20">
        <v>174.86</v>
      </c>
    </row>
    <row r="60" spans="1:5" ht="27" customHeight="1">
      <c r="A60" s="6"/>
      <c r="C60" s="1">
        <f t="shared" si="2"/>
        <v>7</v>
      </c>
      <c r="D60" s="9" t="s">
        <v>49</v>
      </c>
      <c r="E60" s="20">
        <f>2561+31+39+180</f>
        <v>2811</v>
      </c>
    </row>
    <row r="61" spans="1:5" ht="27" customHeight="1">
      <c r="A61" s="6"/>
      <c r="C61" s="1">
        <f t="shared" si="2"/>
        <v>8</v>
      </c>
      <c r="D61" s="12" t="s">
        <v>148</v>
      </c>
      <c r="E61" s="20">
        <v>4927</v>
      </c>
    </row>
    <row r="62" spans="1:5" ht="27" customHeight="1">
      <c r="A62" s="6"/>
      <c r="C62" s="1">
        <f t="shared" si="2"/>
        <v>9</v>
      </c>
      <c r="D62" s="12" t="s">
        <v>146</v>
      </c>
      <c r="E62" s="20">
        <v>1914</v>
      </c>
    </row>
    <row r="63" spans="1:5" ht="27.75" customHeight="1">
      <c r="A63" s="6"/>
      <c r="C63" s="1"/>
      <c r="D63" s="11" t="s">
        <v>4</v>
      </c>
      <c r="E63" s="19">
        <f>SUM(E64:E68)</f>
        <v>16601</v>
      </c>
    </row>
    <row r="64" spans="1:5" ht="27" customHeight="1">
      <c r="A64" s="6"/>
      <c r="C64" s="1">
        <f t="shared" si="2"/>
        <v>1</v>
      </c>
      <c r="D64" s="9" t="s">
        <v>50</v>
      </c>
      <c r="E64" s="20">
        <v>2975</v>
      </c>
    </row>
    <row r="65" spans="1:5" ht="27" customHeight="1">
      <c r="A65" s="6"/>
      <c r="C65" s="1">
        <v>2</v>
      </c>
      <c r="D65" s="12" t="s">
        <v>144</v>
      </c>
      <c r="E65" s="20">
        <v>9970</v>
      </c>
    </row>
    <row r="66" spans="1:5" ht="27" customHeight="1">
      <c r="A66" s="6"/>
      <c r="C66" s="1">
        <v>3</v>
      </c>
      <c r="D66" s="9" t="s">
        <v>51</v>
      </c>
      <c r="E66" s="20">
        <v>956</v>
      </c>
    </row>
    <row r="67" spans="1:5" ht="27" customHeight="1">
      <c r="A67" s="6"/>
      <c r="C67" s="1">
        <v>4</v>
      </c>
      <c r="D67" s="9" t="s">
        <v>137</v>
      </c>
      <c r="E67" s="20">
        <v>2200</v>
      </c>
    </row>
    <row r="68" spans="1:5" ht="27" customHeight="1">
      <c r="A68" s="6"/>
      <c r="C68" s="1">
        <f t="shared" si="2"/>
        <v>5</v>
      </c>
      <c r="D68" s="9" t="s">
        <v>52</v>
      </c>
      <c r="E68" s="20">
        <v>500</v>
      </c>
    </row>
    <row r="69" spans="1:5" ht="27" customHeight="1">
      <c r="A69" s="6"/>
      <c r="C69" s="1"/>
      <c r="D69" s="11" t="s">
        <v>5</v>
      </c>
      <c r="E69" s="19">
        <f>SUM(E70:E73)</f>
        <v>10952</v>
      </c>
    </row>
    <row r="70" spans="1:5" ht="27" customHeight="1">
      <c r="A70" s="6"/>
      <c r="C70" s="1">
        <f t="shared" si="2"/>
        <v>1</v>
      </c>
      <c r="D70" s="9" t="s">
        <v>53</v>
      </c>
      <c r="E70" s="20">
        <f>4270+133</f>
        <v>4403</v>
      </c>
    </row>
    <row r="71" spans="1:5" ht="27" customHeight="1">
      <c r="A71" s="6"/>
      <c r="C71" s="1">
        <f t="shared" si="2"/>
        <v>2</v>
      </c>
      <c r="D71" s="9" t="s">
        <v>54</v>
      </c>
      <c r="E71" s="20">
        <v>2762</v>
      </c>
    </row>
    <row r="72" spans="1:5" ht="27" customHeight="1">
      <c r="A72" s="6"/>
      <c r="C72" s="1">
        <f t="shared" si="2"/>
        <v>3</v>
      </c>
      <c r="D72" s="9" t="s">
        <v>55</v>
      </c>
      <c r="E72" s="20">
        <v>1107</v>
      </c>
    </row>
    <row r="73" spans="1:5" ht="27" customHeight="1">
      <c r="A73" s="6"/>
      <c r="C73" s="1">
        <f t="shared" si="2"/>
        <v>4</v>
      </c>
      <c r="D73" s="9" t="s">
        <v>56</v>
      </c>
      <c r="E73" s="20">
        <v>2680</v>
      </c>
    </row>
    <row r="74" spans="1:5" ht="27" customHeight="1">
      <c r="A74" s="6"/>
      <c r="C74" s="1"/>
      <c r="D74" s="11" t="s">
        <v>6</v>
      </c>
      <c r="E74" s="19">
        <f>E75</f>
        <v>6282</v>
      </c>
    </row>
    <row r="75" spans="1:5" ht="27" customHeight="1">
      <c r="A75" s="6"/>
      <c r="C75" s="1">
        <f t="shared" si="2"/>
        <v>1</v>
      </c>
      <c r="D75" s="9" t="s">
        <v>67</v>
      </c>
      <c r="E75" s="20">
        <v>6282</v>
      </c>
    </row>
    <row r="76" spans="1:5" ht="27" customHeight="1">
      <c r="A76" s="6"/>
      <c r="C76" s="1"/>
      <c r="D76" s="11" t="s">
        <v>7</v>
      </c>
      <c r="E76" s="19">
        <f>SUM(E77:E77)</f>
        <v>2091</v>
      </c>
    </row>
    <row r="77" spans="1:5" ht="27" customHeight="1">
      <c r="A77" s="6"/>
      <c r="C77" s="1">
        <f t="shared" si="2"/>
        <v>1</v>
      </c>
      <c r="D77" s="9" t="s">
        <v>68</v>
      </c>
      <c r="E77" s="20">
        <v>2091</v>
      </c>
    </row>
    <row r="78" spans="1:5" ht="27" customHeight="1">
      <c r="A78" s="6"/>
      <c r="C78" s="1"/>
      <c r="D78" s="11" t="s">
        <v>8</v>
      </c>
      <c r="E78" s="19">
        <f>SUM(E79:E80)</f>
        <v>5397</v>
      </c>
    </row>
    <row r="79" spans="1:5" ht="27" customHeight="1">
      <c r="A79" s="6"/>
      <c r="C79" s="1">
        <f t="shared" si="2"/>
        <v>1</v>
      </c>
      <c r="D79" s="9" t="s">
        <v>57</v>
      </c>
      <c r="E79" s="20">
        <v>3608</v>
      </c>
    </row>
    <row r="80" spans="1:5" ht="27" customHeight="1">
      <c r="A80" s="6"/>
      <c r="C80" s="1">
        <f t="shared" si="2"/>
        <v>2</v>
      </c>
      <c r="D80" s="12" t="s">
        <v>145</v>
      </c>
      <c r="E80" s="20">
        <v>1789</v>
      </c>
    </row>
    <row r="81" spans="1:5" ht="27" customHeight="1">
      <c r="A81" s="6"/>
      <c r="C81" s="1"/>
      <c r="D81" s="11" t="s">
        <v>9</v>
      </c>
      <c r="E81" s="19">
        <f>SUM(E82:E83)</f>
        <v>7654</v>
      </c>
    </row>
    <row r="82" spans="1:5" ht="27" customHeight="1">
      <c r="A82" s="6"/>
      <c r="C82" s="1">
        <f t="shared" si="2"/>
        <v>1</v>
      </c>
      <c r="D82" s="9" t="s">
        <v>58</v>
      </c>
      <c r="E82" s="20">
        <v>6628</v>
      </c>
    </row>
    <row r="83" spans="1:5" ht="27" customHeight="1">
      <c r="A83" s="6"/>
      <c r="C83" s="1">
        <f t="shared" si="2"/>
        <v>2</v>
      </c>
      <c r="D83" s="9" t="s">
        <v>59</v>
      </c>
      <c r="E83" s="20">
        <f>61+965</f>
        <v>1026</v>
      </c>
    </row>
    <row r="84" spans="1:5" ht="27" customHeight="1">
      <c r="A84" s="6"/>
      <c r="C84" s="1"/>
      <c r="D84" s="11" t="s">
        <v>10</v>
      </c>
      <c r="E84" s="19">
        <f>SUM(E85:E93)</f>
        <v>34748</v>
      </c>
    </row>
    <row r="85" spans="1:5" ht="27" customHeight="1">
      <c r="A85" s="6"/>
      <c r="C85" s="1">
        <f t="shared" si="2"/>
        <v>1</v>
      </c>
      <c r="D85" s="9" t="s">
        <v>66</v>
      </c>
      <c r="E85" s="20">
        <f>310+593+3436</f>
        <v>4339</v>
      </c>
    </row>
    <row r="86" spans="1:5" ht="20.25" customHeight="1">
      <c r="A86" s="6"/>
      <c r="C86" s="1">
        <f t="shared" si="2"/>
        <v>2</v>
      </c>
      <c r="D86" s="9" t="s">
        <v>60</v>
      </c>
      <c r="E86" s="20">
        <v>714</v>
      </c>
    </row>
    <row r="87" spans="1:5" ht="20.25" customHeight="1">
      <c r="A87" s="6"/>
      <c r="C87" s="34">
        <v>3</v>
      </c>
      <c r="D87" s="32" t="s">
        <v>140</v>
      </c>
      <c r="E87" s="26">
        <v>14908</v>
      </c>
    </row>
    <row r="88" spans="1:5" ht="27" customHeight="1">
      <c r="A88" s="6"/>
      <c r="C88" s="1">
        <v>4</v>
      </c>
      <c r="D88" s="12" t="s">
        <v>158</v>
      </c>
      <c r="E88" s="20">
        <f>3505+403</f>
        <v>3908</v>
      </c>
    </row>
    <row r="89" spans="1:5" ht="27" customHeight="1">
      <c r="A89" s="6"/>
      <c r="C89" s="1">
        <f t="shared" si="2"/>
        <v>5</v>
      </c>
      <c r="D89" s="9" t="s">
        <v>61</v>
      </c>
      <c r="E89" s="20">
        <v>1487</v>
      </c>
    </row>
    <row r="90" spans="1:5" ht="27" customHeight="1">
      <c r="A90" s="6"/>
      <c r="C90" s="1">
        <f t="shared" si="2"/>
        <v>6</v>
      </c>
      <c r="D90" s="9" t="s">
        <v>62</v>
      </c>
      <c r="E90" s="20">
        <v>4711</v>
      </c>
    </row>
    <row r="91" spans="1:5" ht="27" customHeight="1">
      <c r="A91" s="6"/>
      <c r="C91" s="1">
        <f t="shared" si="2"/>
        <v>7</v>
      </c>
      <c r="D91" s="9" t="s">
        <v>63</v>
      </c>
      <c r="E91" s="20">
        <v>1417</v>
      </c>
    </row>
    <row r="92" spans="1:5" ht="27" customHeight="1">
      <c r="A92" s="6"/>
      <c r="C92" s="1">
        <f t="shared" si="2"/>
        <v>8</v>
      </c>
      <c r="D92" s="9" t="s">
        <v>64</v>
      </c>
      <c r="E92" s="20">
        <v>2064</v>
      </c>
    </row>
    <row r="93" spans="1:5" ht="27" customHeight="1">
      <c r="A93" s="6"/>
      <c r="C93" s="1">
        <f t="shared" si="2"/>
        <v>9</v>
      </c>
      <c r="D93" s="9" t="s">
        <v>65</v>
      </c>
      <c r="E93" s="20">
        <v>1200</v>
      </c>
    </row>
    <row r="94" spans="1:5" ht="27" customHeight="1">
      <c r="A94" s="6"/>
      <c r="C94" s="1"/>
      <c r="D94" s="11" t="s">
        <v>11</v>
      </c>
      <c r="E94" s="19">
        <f>SUM(E95:E97)</f>
        <v>4977.21</v>
      </c>
    </row>
    <row r="95" spans="1:5" ht="27" customHeight="1">
      <c r="A95" s="6"/>
      <c r="C95" s="1">
        <f>C94+1</f>
        <v>1</v>
      </c>
      <c r="D95" s="9" t="s">
        <v>69</v>
      </c>
      <c r="E95" s="20">
        <f>618+2517</f>
        <v>3135</v>
      </c>
    </row>
    <row r="96" spans="1:5" ht="27" customHeight="1">
      <c r="A96" s="6"/>
      <c r="C96" s="1">
        <f>C95+1</f>
        <v>2</v>
      </c>
      <c r="D96" s="9" t="s">
        <v>70</v>
      </c>
      <c r="E96" s="20">
        <v>1458</v>
      </c>
    </row>
    <row r="97" spans="1:6" ht="51.75" customHeight="1">
      <c r="A97" s="6"/>
      <c r="C97" s="1">
        <f>C96+1</f>
        <v>3</v>
      </c>
      <c r="D97" s="32" t="s">
        <v>71</v>
      </c>
      <c r="E97" s="26">
        <f>900*42.69%</f>
        <v>384.21</v>
      </c>
      <c r="F97" s="31"/>
    </row>
    <row r="98" spans="1:5" ht="27" customHeight="1">
      <c r="A98" s="6"/>
      <c r="C98" s="1"/>
      <c r="D98" s="11" t="s">
        <v>12</v>
      </c>
      <c r="E98" s="19">
        <f>SUM(E99:E103)</f>
        <v>5925.71</v>
      </c>
    </row>
    <row r="99" spans="1:5" ht="27" customHeight="1">
      <c r="A99" s="6"/>
      <c r="C99" s="1">
        <f>C98+1</f>
        <v>1</v>
      </c>
      <c r="D99" s="9" t="s">
        <v>72</v>
      </c>
      <c r="E99" s="20">
        <f>501+2149</f>
        <v>2650</v>
      </c>
    </row>
    <row r="100" spans="1:5" ht="27" customHeight="1">
      <c r="A100" s="6"/>
      <c r="C100" s="1">
        <v>2</v>
      </c>
      <c r="D100" s="9" t="s">
        <v>136</v>
      </c>
      <c r="E100" s="20">
        <v>349.71</v>
      </c>
    </row>
    <row r="101" spans="1:5" ht="27" customHeight="1">
      <c r="A101" s="6"/>
      <c r="C101" s="1">
        <f>C100+1</f>
        <v>3</v>
      </c>
      <c r="D101" s="12" t="s">
        <v>152</v>
      </c>
      <c r="E101" s="20">
        <v>437</v>
      </c>
    </row>
    <row r="102" spans="1:5" ht="27" customHeight="1">
      <c r="A102" s="6"/>
      <c r="C102" s="1">
        <v>4</v>
      </c>
      <c r="D102" s="9" t="s">
        <v>73</v>
      </c>
      <c r="E102" s="20">
        <f>1324+573</f>
        <v>1897</v>
      </c>
    </row>
    <row r="103" spans="1:5" ht="27" customHeight="1">
      <c r="A103" s="6"/>
      <c r="C103" s="1">
        <f>C102+1</f>
        <v>5</v>
      </c>
      <c r="D103" s="27" t="s">
        <v>132</v>
      </c>
      <c r="E103" s="28">
        <v>592</v>
      </c>
    </row>
    <row r="104" spans="1:5" ht="25.5">
      <c r="A104" s="6"/>
      <c r="C104" s="1"/>
      <c r="D104" s="11" t="s">
        <v>13</v>
      </c>
      <c r="E104" s="19">
        <f>SUM(E105:E107)</f>
        <v>17312</v>
      </c>
    </row>
    <row r="105" spans="1:5" ht="27" customHeight="1">
      <c r="A105" s="7"/>
      <c r="C105" s="1">
        <f>C104+1</f>
        <v>1</v>
      </c>
      <c r="D105" s="9" t="s">
        <v>74</v>
      </c>
      <c r="E105" s="20">
        <v>2008</v>
      </c>
    </row>
    <row r="106" spans="1:5" ht="27" customHeight="1">
      <c r="A106" s="7"/>
      <c r="C106" s="1">
        <v>2</v>
      </c>
      <c r="D106" s="12" t="s">
        <v>155</v>
      </c>
      <c r="E106" s="20">
        <v>13395</v>
      </c>
    </row>
    <row r="107" spans="1:5" ht="27" customHeight="1">
      <c r="A107" s="6"/>
      <c r="C107" s="1">
        <v>3</v>
      </c>
      <c r="D107" s="9" t="s">
        <v>75</v>
      </c>
      <c r="E107" s="20">
        <f>87+1822</f>
        <v>1909</v>
      </c>
    </row>
    <row r="108" spans="1:5" ht="27" customHeight="1">
      <c r="A108" s="6"/>
      <c r="C108" s="1"/>
      <c r="D108" s="11" t="s">
        <v>14</v>
      </c>
      <c r="E108" s="19">
        <f>E109</f>
        <v>2894</v>
      </c>
    </row>
    <row r="109" spans="1:5" ht="27" customHeight="1">
      <c r="A109" s="6"/>
      <c r="C109" s="1">
        <f>C108+1</f>
        <v>1</v>
      </c>
      <c r="D109" s="9" t="s">
        <v>76</v>
      </c>
      <c r="E109" s="20">
        <v>2894</v>
      </c>
    </row>
    <row r="110" spans="1:5" ht="27" customHeight="1">
      <c r="A110" s="6"/>
      <c r="C110" s="1"/>
      <c r="D110" s="9" t="s">
        <v>15</v>
      </c>
      <c r="E110" s="19">
        <f>SUM(E111:E115)</f>
        <v>11247</v>
      </c>
    </row>
    <row r="111" spans="1:5" ht="27" customHeight="1">
      <c r="A111" s="6"/>
      <c r="C111" s="1">
        <f>C110+1</f>
        <v>1</v>
      </c>
      <c r="D111" s="9" t="s">
        <v>77</v>
      </c>
      <c r="E111" s="20">
        <v>2610</v>
      </c>
    </row>
    <row r="112" spans="1:5" ht="27" customHeight="1">
      <c r="A112" s="7"/>
      <c r="C112" s="1">
        <f>C111+1</f>
        <v>2</v>
      </c>
      <c r="D112" s="9" t="s">
        <v>78</v>
      </c>
      <c r="E112" s="20">
        <v>1816</v>
      </c>
    </row>
    <row r="113" spans="1:5" ht="27" customHeight="1">
      <c r="A113" s="6"/>
      <c r="C113" s="1">
        <f>C112+1</f>
        <v>3</v>
      </c>
      <c r="D113" s="9" t="s">
        <v>79</v>
      </c>
      <c r="E113" s="20">
        <v>2427</v>
      </c>
    </row>
    <row r="114" spans="1:5" ht="27" customHeight="1">
      <c r="A114" s="6"/>
      <c r="C114" s="1">
        <f>C113+1</f>
        <v>4</v>
      </c>
      <c r="D114" s="12" t="s">
        <v>142</v>
      </c>
      <c r="E114" s="20">
        <v>4202</v>
      </c>
    </row>
    <row r="115" spans="1:5" ht="27" customHeight="1">
      <c r="A115" s="6"/>
      <c r="C115" s="1">
        <v>5</v>
      </c>
      <c r="D115" s="9" t="s">
        <v>80</v>
      </c>
      <c r="E115" s="20">
        <v>192</v>
      </c>
    </row>
    <row r="116" spans="1:5" ht="27" customHeight="1">
      <c r="A116" s="7"/>
      <c r="C116" s="1"/>
      <c r="D116" s="11" t="s">
        <v>16</v>
      </c>
      <c r="E116" s="19">
        <f>SUM(E117:E118)</f>
        <v>3140</v>
      </c>
    </row>
    <row r="117" spans="1:5" ht="27" customHeight="1">
      <c r="A117" s="6"/>
      <c r="C117" s="1">
        <f>C116+1</f>
        <v>1</v>
      </c>
      <c r="D117" s="9" t="s">
        <v>81</v>
      </c>
      <c r="E117" s="20">
        <v>1204</v>
      </c>
    </row>
    <row r="118" spans="1:5" ht="27" customHeight="1">
      <c r="A118" s="6"/>
      <c r="C118" s="1">
        <f>C117+1</f>
        <v>2</v>
      </c>
      <c r="D118" s="9" t="s">
        <v>82</v>
      </c>
      <c r="E118" s="20">
        <v>1936</v>
      </c>
    </row>
    <row r="119" spans="1:5" ht="27" customHeight="1">
      <c r="A119" s="6"/>
      <c r="C119" s="1"/>
      <c r="D119" s="11" t="s">
        <v>17</v>
      </c>
      <c r="E119" s="19">
        <f>SUM(E120:E123)</f>
        <v>15848</v>
      </c>
    </row>
    <row r="120" spans="1:5" ht="27" customHeight="1">
      <c r="A120" s="6"/>
      <c r="C120" s="1">
        <f>C119+1</f>
        <v>1</v>
      </c>
      <c r="D120" s="9" t="s">
        <v>83</v>
      </c>
      <c r="E120" s="20">
        <v>6809</v>
      </c>
    </row>
    <row r="121" spans="1:5" ht="21" customHeight="1">
      <c r="A121" s="6"/>
      <c r="C121" s="1">
        <f>C120+1</f>
        <v>2</v>
      </c>
      <c r="D121" s="9" t="s">
        <v>84</v>
      </c>
      <c r="E121" s="20">
        <v>400</v>
      </c>
    </row>
    <row r="122" spans="1:5" ht="21" customHeight="1">
      <c r="A122" s="6"/>
      <c r="C122" s="3">
        <v>3</v>
      </c>
      <c r="D122" s="10" t="s">
        <v>131</v>
      </c>
      <c r="E122" s="20">
        <v>188</v>
      </c>
    </row>
    <row r="123" spans="3:5" ht="27" customHeight="1">
      <c r="C123" s="3">
        <v>4</v>
      </c>
      <c r="D123" s="35" t="s">
        <v>151</v>
      </c>
      <c r="E123" s="26">
        <v>8451</v>
      </c>
    </row>
    <row r="124" spans="1:5" ht="27" customHeight="1">
      <c r="A124" s="6"/>
      <c r="C124" s="1"/>
      <c r="D124" s="11" t="s">
        <v>18</v>
      </c>
      <c r="E124" s="19">
        <f>SUM(E125:E127)</f>
        <v>4946.55</v>
      </c>
    </row>
    <row r="125" spans="1:5" ht="12.75">
      <c r="A125" s="6"/>
      <c r="C125" s="1">
        <v>1</v>
      </c>
      <c r="D125" s="12" t="s">
        <v>85</v>
      </c>
      <c r="E125" s="20">
        <f>2202+554</f>
        <v>2756</v>
      </c>
    </row>
    <row r="126" spans="1:5" ht="12.75">
      <c r="A126" s="6"/>
      <c r="C126" s="1">
        <v>2</v>
      </c>
      <c r="D126" s="12" t="s">
        <v>133</v>
      </c>
      <c r="E126" s="20">
        <v>138.55</v>
      </c>
    </row>
    <row r="127" spans="1:5" ht="27" customHeight="1">
      <c r="A127" s="7"/>
      <c r="C127" s="1">
        <v>3</v>
      </c>
      <c r="D127" s="9" t="s">
        <v>86</v>
      </c>
      <c r="E127" s="20">
        <v>2052</v>
      </c>
    </row>
    <row r="128" spans="1:5" ht="27" customHeight="1">
      <c r="A128" s="7"/>
      <c r="C128" s="1"/>
      <c r="D128" s="9" t="s">
        <v>19</v>
      </c>
      <c r="E128" s="19">
        <f>SUM(E129:E130)</f>
        <v>4191</v>
      </c>
    </row>
    <row r="129" spans="1:5" ht="27" customHeight="1">
      <c r="A129" s="6"/>
      <c r="C129" s="1">
        <f>C128+1</f>
        <v>1</v>
      </c>
      <c r="D129" s="9" t="s">
        <v>87</v>
      </c>
      <c r="E129" s="20">
        <v>2453</v>
      </c>
    </row>
    <row r="130" spans="1:5" ht="27" customHeight="1">
      <c r="A130" s="6"/>
      <c r="C130" s="1">
        <f>C129+1</f>
        <v>2</v>
      </c>
      <c r="D130" s="9" t="s">
        <v>88</v>
      </c>
      <c r="E130" s="20">
        <v>1738</v>
      </c>
    </row>
    <row r="131" spans="1:5" ht="27" customHeight="1">
      <c r="A131" s="6"/>
      <c r="C131" s="1"/>
      <c r="D131" s="11" t="s">
        <v>20</v>
      </c>
      <c r="E131" s="19">
        <f>SUM(E132:E138)</f>
        <v>11666</v>
      </c>
    </row>
    <row r="132" spans="1:5" ht="27" customHeight="1">
      <c r="A132" s="6"/>
      <c r="C132" s="1">
        <f aca="true" t="shared" si="3" ref="C132:C160">C131+1</f>
        <v>1</v>
      </c>
      <c r="D132" s="9" t="s">
        <v>89</v>
      </c>
      <c r="E132" s="20">
        <v>978</v>
      </c>
    </row>
    <row r="133" spans="1:5" ht="27" customHeight="1">
      <c r="A133" s="7"/>
      <c r="C133" s="1">
        <f t="shared" si="3"/>
        <v>2</v>
      </c>
      <c r="D133" s="9" t="s">
        <v>90</v>
      </c>
      <c r="E133" s="20">
        <v>998</v>
      </c>
    </row>
    <row r="134" spans="1:5" ht="27" customHeight="1">
      <c r="A134" s="6"/>
      <c r="C134" s="1">
        <f t="shared" si="3"/>
        <v>3</v>
      </c>
      <c r="D134" s="9" t="s">
        <v>91</v>
      </c>
      <c r="E134" s="20">
        <v>1683</v>
      </c>
    </row>
    <row r="135" spans="1:5" ht="27" customHeight="1">
      <c r="A135" s="6"/>
      <c r="C135" s="1">
        <f t="shared" si="3"/>
        <v>4</v>
      </c>
      <c r="D135" s="9" t="s">
        <v>92</v>
      </c>
      <c r="E135" s="20">
        <f>1008+98</f>
        <v>1106</v>
      </c>
    </row>
    <row r="136" spans="1:5" ht="27" customHeight="1">
      <c r="A136" s="6"/>
      <c r="C136" s="1">
        <f t="shared" si="3"/>
        <v>5</v>
      </c>
      <c r="D136" s="9" t="s">
        <v>93</v>
      </c>
      <c r="E136" s="20">
        <v>1784</v>
      </c>
    </row>
    <row r="137" spans="1:5" ht="27" customHeight="1">
      <c r="A137" s="6"/>
      <c r="C137" s="1">
        <f t="shared" si="3"/>
        <v>6</v>
      </c>
      <c r="D137" s="9" t="s">
        <v>94</v>
      </c>
      <c r="E137" s="20">
        <v>2417</v>
      </c>
    </row>
    <row r="138" spans="1:5" ht="27" customHeight="1">
      <c r="A138" s="6"/>
      <c r="C138" s="1">
        <v>7</v>
      </c>
      <c r="D138" s="12" t="s">
        <v>157</v>
      </c>
      <c r="E138" s="20">
        <v>2700</v>
      </c>
    </row>
    <row r="139" spans="1:5" ht="27" customHeight="1">
      <c r="A139" s="6"/>
      <c r="C139" s="1"/>
      <c r="D139" s="9" t="s">
        <v>21</v>
      </c>
      <c r="E139" s="19">
        <f>SUM(E140:E144)</f>
        <v>24584</v>
      </c>
    </row>
    <row r="140" spans="1:5" ht="27" customHeight="1">
      <c r="A140" s="6"/>
      <c r="C140" s="1">
        <f t="shared" si="3"/>
        <v>1</v>
      </c>
      <c r="D140" s="9" t="s">
        <v>95</v>
      </c>
      <c r="E140" s="20">
        <v>2320</v>
      </c>
    </row>
    <row r="141" spans="1:5" ht="27" customHeight="1">
      <c r="A141" s="6"/>
      <c r="C141" s="1">
        <v>2</v>
      </c>
      <c r="D141" s="12" t="s">
        <v>156</v>
      </c>
      <c r="E141" s="20">
        <v>16679</v>
      </c>
    </row>
    <row r="142" spans="1:5" ht="27" customHeight="1">
      <c r="A142" s="6"/>
      <c r="C142" s="1">
        <f t="shared" si="3"/>
        <v>3</v>
      </c>
      <c r="D142" s="9" t="s">
        <v>96</v>
      </c>
      <c r="E142" s="26">
        <v>2353</v>
      </c>
    </row>
    <row r="143" spans="1:5" ht="27" customHeight="1">
      <c r="A143" s="6"/>
      <c r="C143" s="1">
        <v>4</v>
      </c>
      <c r="D143" s="9" t="s">
        <v>97</v>
      </c>
      <c r="E143" s="20">
        <v>1700</v>
      </c>
    </row>
    <row r="144" spans="1:5" ht="27" customHeight="1">
      <c r="A144" s="6"/>
      <c r="C144" s="1">
        <v>5</v>
      </c>
      <c r="D144" s="9" t="s">
        <v>98</v>
      </c>
      <c r="E144" s="20">
        <v>1532</v>
      </c>
    </row>
    <row r="145" spans="1:5" ht="27" customHeight="1">
      <c r="A145" s="6"/>
      <c r="C145" s="1"/>
      <c r="D145" s="12" t="s">
        <v>22</v>
      </c>
      <c r="E145" s="19">
        <f>SUM(E146:E147)</f>
        <v>9711</v>
      </c>
    </row>
    <row r="146" spans="1:5" ht="27" customHeight="1">
      <c r="A146" s="6"/>
      <c r="C146" s="1">
        <f t="shared" si="3"/>
        <v>1</v>
      </c>
      <c r="D146" s="9" t="s">
        <v>99</v>
      </c>
      <c r="E146" s="20">
        <v>5514</v>
      </c>
    </row>
    <row r="147" spans="1:5" ht="27" customHeight="1">
      <c r="A147" s="6"/>
      <c r="C147" s="1">
        <f t="shared" si="3"/>
        <v>2</v>
      </c>
      <c r="D147" s="9" t="s">
        <v>100</v>
      </c>
      <c r="E147" s="20">
        <v>4197</v>
      </c>
    </row>
    <row r="148" spans="1:5" ht="27" customHeight="1">
      <c r="A148" s="6"/>
      <c r="C148" s="1"/>
      <c r="D148" s="9" t="s">
        <v>23</v>
      </c>
      <c r="E148" s="19">
        <f>SUM(E149:E152)</f>
        <v>8671</v>
      </c>
    </row>
    <row r="149" spans="1:5" ht="27" customHeight="1">
      <c r="A149" s="6"/>
      <c r="C149" s="1">
        <f t="shared" si="3"/>
        <v>1</v>
      </c>
      <c r="D149" s="12" t="s">
        <v>127</v>
      </c>
      <c r="E149" s="20">
        <v>3231</v>
      </c>
    </row>
    <row r="150" spans="1:5" ht="27" customHeight="1">
      <c r="A150" s="6"/>
      <c r="C150" s="1">
        <f t="shared" si="3"/>
        <v>2</v>
      </c>
      <c r="D150" s="9" t="s">
        <v>101</v>
      </c>
      <c r="E150" s="20">
        <v>951</v>
      </c>
    </row>
    <row r="151" spans="1:5" ht="12.75">
      <c r="A151" s="6"/>
      <c r="C151" s="1">
        <f t="shared" si="3"/>
        <v>3</v>
      </c>
      <c r="D151" s="9" t="s">
        <v>102</v>
      </c>
      <c r="E151" s="20">
        <v>3915</v>
      </c>
    </row>
    <row r="152" spans="1:5" ht="27" customHeight="1">
      <c r="A152" s="7"/>
      <c r="C152" s="1">
        <f t="shared" si="3"/>
        <v>4</v>
      </c>
      <c r="D152" s="9" t="s">
        <v>103</v>
      </c>
      <c r="E152" s="20">
        <v>574</v>
      </c>
    </row>
    <row r="153" spans="1:5" ht="27" customHeight="1">
      <c r="A153" s="6"/>
      <c r="C153" s="1"/>
      <c r="D153" s="11" t="s">
        <v>24</v>
      </c>
      <c r="E153" s="19">
        <f>SUM(E154:E158)</f>
        <v>36172</v>
      </c>
    </row>
    <row r="154" spans="1:5" ht="27" customHeight="1">
      <c r="A154" s="6"/>
      <c r="C154" s="1">
        <f t="shared" si="3"/>
        <v>1</v>
      </c>
      <c r="D154" s="9" t="s">
        <v>104</v>
      </c>
      <c r="E154" s="20">
        <v>25907</v>
      </c>
    </row>
    <row r="155" spans="1:5" ht="27" customHeight="1">
      <c r="A155" s="6"/>
      <c r="C155" s="1">
        <f t="shared" si="3"/>
        <v>2</v>
      </c>
      <c r="D155" s="12" t="s">
        <v>128</v>
      </c>
      <c r="E155" s="20">
        <v>390</v>
      </c>
    </row>
    <row r="156" spans="1:5" ht="27" customHeight="1">
      <c r="A156" s="7"/>
      <c r="C156" s="1">
        <f t="shared" si="3"/>
        <v>3</v>
      </c>
      <c r="D156" s="9" t="s">
        <v>105</v>
      </c>
      <c r="E156" s="20">
        <v>1710</v>
      </c>
    </row>
    <row r="157" spans="1:5" ht="27" customHeight="1">
      <c r="A157" s="7"/>
      <c r="C157" s="1">
        <v>4</v>
      </c>
      <c r="D157" s="23" t="s">
        <v>154</v>
      </c>
      <c r="E157" s="26">
        <v>4786</v>
      </c>
    </row>
    <row r="158" spans="1:5" ht="27" customHeight="1">
      <c r="A158" s="6"/>
      <c r="C158" s="1">
        <v>5</v>
      </c>
      <c r="D158" s="9" t="s">
        <v>106</v>
      </c>
      <c r="E158" s="20">
        <v>3379</v>
      </c>
    </row>
    <row r="159" spans="1:5" ht="27" customHeight="1">
      <c r="A159" s="6"/>
      <c r="C159" s="1"/>
      <c r="D159" s="9" t="s">
        <v>25</v>
      </c>
      <c r="E159" s="19">
        <f>SUM(E160:E160)</f>
        <v>6018</v>
      </c>
    </row>
    <row r="160" spans="1:5" ht="27" customHeight="1">
      <c r="A160" s="6"/>
      <c r="C160" s="1">
        <f t="shared" si="3"/>
        <v>1</v>
      </c>
      <c r="D160" s="9" t="s">
        <v>107</v>
      </c>
      <c r="E160" s="20">
        <v>6018</v>
      </c>
    </row>
    <row r="161" spans="1:6" ht="27" customHeight="1">
      <c r="A161" s="6"/>
      <c r="D161" s="16" t="s">
        <v>109</v>
      </c>
      <c r="E161" s="25">
        <f>SUM(E2,E17,E39,E48,E53,E63,E69,E74,E76,E78,E81,E84,E94,E98,E104,E108,E110,E116,E119,E124,E128,E131,E139,E145,E148,E153,E159)</f>
        <v>981649.0499999999</v>
      </c>
      <c r="F161" s="33"/>
    </row>
    <row r="162" spans="1:5" ht="27" customHeight="1">
      <c r="A162" s="6"/>
      <c r="D162" s="38"/>
      <c r="E162" s="39"/>
    </row>
    <row r="163" spans="1:4" ht="27" customHeight="1">
      <c r="A163" s="6"/>
      <c r="D163" s="13"/>
    </row>
    <row r="164" spans="1:4" ht="27" customHeight="1">
      <c r="A164" s="6"/>
      <c r="D164" s="13"/>
    </row>
    <row r="165" spans="1:4" ht="27" customHeight="1">
      <c r="A165" s="6"/>
      <c r="D165" s="13"/>
    </row>
    <row r="166" spans="1:4" ht="27" customHeight="1">
      <c r="A166" s="6"/>
      <c r="D166" s="13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7" customHeight="1">
      <c r="A173" s="6"/>
      <c r="D173" s="13"/>
    </row>
    <row r="174" spans="1:4" ht="27" customHeight="1">
      <c r="A174" s="6"/>
      <c r="D174" s="13"/>
    </row>
    <row r="175" spans="1:4" ht="27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8.5" customHeight="1">
      <c r="A178" s="6"/>
      <c r="D178" s="13"/>
    </row>
    <row r="179" spans="1:4" ht="27" customHeight="1">
      <c r="A179" s="6"/>
      <c r="D179" s="13"/>
    </row>
    <row r="180" spans="1:4" ht="27" customHeight="1">
      <c r="A180" s="6"/>
      <c r="D180" s="13"/>
    </row>
    <row r="181" spans="1:4" ht="27" customHeight="1">
      <c r="A181" s="6"/>
      <c r="D181" s="13"/>
    </row>
    <row r="182" spans="1:4" ht="27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6"/>
      <c r="D188" s="13"/>
    </row>
    <row r="189" spans="1:4" ht="27" customHeight="1">
      <c r="A189" s="6"/>
      <c r="D189" s="13"/>
    </row>
    <row r="190" spans="1:4" ht="27" customHeight="1">
      <c r="A190" s="6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7"/>
      <c r="D193" s="13"/>
    </row>
    <row r="194" spans="1:4" ht="27" customHeight="1">
      <c r="A194" s="6"/>
      <c r="D194" s="13"/>
    </row>
    <row r="195" spans="1:4" ht="27" customHeight="1">
      <c r="A195" s="6"/>
      <c r="D195" s="13"/>
    </row>
    <row r="196" spans="1:4" ht="27" customHeight="1">
      <c r="A196" s="6"/>
      <c r="D196" s="13"/>
    </row>
    <row r="197" spans="1:4" ht="27" customHeight="1">
      <c r="A197" s="6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spans="1:4" ht="27" customHeight="1">
      <c r="A204" s="6"/>
      <c r="D204" s="13"/>
    </row>
    <row r="205" spans="1:4" ht="27" customHeight="1">
      <c r="A205" s="6"/>
      <c r="D205" s="13"/>
    </row>
    <row r="206" spans="1:4" ht="27" customHeight="1">
      <c r="A206" s="6"/>
      <c r="D206" s="13"/>
    </row>
    <row r="207" spans="1:4" ht="27" customHeight="1">
      <c r="A207" s="6"/>
      <c r="D207" s="13"/>
    </row>
    <row r="208" spans="1:4" ht="27" customHeight="1">
      <c r="A208" s="6"/>
      <c r="D208" s="13"/>
    </row>
    <row r="209" ht="27" customHeight="1">
      <c r="D209" s="13"/>
    </row>
    <row r="210" ht="27" customHeight="1">
      <c r="D210" s="13"/>
    </row>
    <row r="211" ht="27" customHeight="1">
      <c r="D211" s="13"/>
    </row>
    <row r="212" ht="27" customHeight="1"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  <row r="2685" ht="27" customHeight="1">
      <c r="D2685" s="13"/>
    </row>
    <row r="2686" ht="27" customHeight="1">
      <c r="D2686" s="13"/>
    </row>
    <row r="2687" ht="27" customHeight="1">
      <c r="D2687" s="13"/>
    </row>
    <row r="2688" ht="27" customHeight="1">
      <c r="D2688" s="13"/>
    </row>
    <row r="2689" ht="27" customHeight="1">
      <c r="D2689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Sylwia Tusznio</cp:lastModifiedBy>
  <cp:lastPrinted>2012-10-08T12:12:58Z</cp:lastPrinted>
  <dcterms:created xsi:type="dcterms:W3CDTF">2011-11-14T13:40:41Z</dcterms:created>
  <dcterms:modified xsi:type="dcterms:W3CDTF">2021-11-10T08:29:16Z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