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80" activeTab="0"/>
  </bookViews>
  <sheets>
    <sheet name="30.06.2022" sheetId="1" r:id="rId1"/>
  </sheets>
  <definedNames>
    <definedName name="_xlnm.Print_Titles" localSheetId="0">'30.06.2022'!$1:$1</definedName>
  </definedNames>
  <calcPr fullCalcOnLoad="1"/>
</workbook>
</file>

<file path=xl/sharedStrings.xml><?xml version="1.0" encoding="utf-8"?>
<sst xmlns="http://schemas.openxmlformats.org/spreadsheetml/2006/main" count="168" uniqueCount="167">
  <si>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</si>
  <si>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</si>
  <si>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</si>
  <si>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</si>
  <si>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</si>
  <si>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</si>
  <si>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</si>
  <si>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</si>
  <si>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</si>
  <si>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</si>
  <si>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</si>
  <si>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</si>
  <si>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</si>
  <si>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</si>
  <si>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</si>
  <si>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</si>
  <si>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</si>
  <si>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</si>
  <si>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</si>
  <si>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</si>
  <si>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</si>
  <si>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</si>
  <si>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</si>
  <si>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</si>
  <si>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</si>
  <si>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</si>
  <si>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</si>
  <si>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</si>
  <si>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</si>
  <si>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</si>
  <si>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</si>
  <si>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</si>
  <si>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</si>
  <si>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</si>
  <si>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</si>
  <si>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</si>
  <si>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</si>
  <si>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</si>
  <si>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</si>
  <si>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</si>
  <si>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Andersa 161, 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</si>
  <si>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</si>
  <si>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</si>
  <si>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</si>
  <si>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</si>
  <si>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</si>
  <si>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</si>
  <si>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</si>
  <si>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</si>
  <si>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</si>
  <si>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</si>
  <si>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</si>
  <si>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</si>
  <si>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</si>
  <si>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T. Kościuszki 18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</si>
  <si>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</si>
  <si>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</si>
  <si>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</si>
  <si>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</si>
  <si>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</si>
  <si>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</si>
  <si>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</si>
  <si>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</si>
  <si>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</si>
  <si>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</si>
  <si>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</si>
  <si>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</si>
  <si>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</si>
  <si>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</si>
  <si>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</si>
  <si>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</si>
  <si>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</si>
  <si>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</si>
  <si>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</si>
  <si>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</si>
  <si>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</si>
  <si>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</si>
  <si>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</si>
  <si>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</si>
  <si>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</si>
  <si>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</si>
  <si>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</si>
  <si>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</si>
  <si>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</si>
  <si>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</si>
  <si>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</si>
  <si>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</si>
  <si>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</si>
  <si>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</si>
  <si>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</si>
  <si>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</si>
  <si>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</si>
  <si>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</si>
  <si>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</si>
  <si>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</si>
  <si>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</si>
  <si>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</si>
  <si>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</si>
  <si>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</si>
  <si>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</si>
  <si>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</si>
  <si>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</si>
  <si>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ul. Daszyńskiego 29a, Bogatynia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</si>
  <si>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</si>
  <si>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</si>
  <si>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</si>
  <si>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</si>
  <si>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</si>
  <si>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</si>
  <si>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</si>
  <si>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</si>
  <si>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</si>
  <si>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</si>
  <si>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</si>
  <si>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</si>
  <si>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</si>
  <si>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</si>
  <si>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</si>
  <si>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</si>
  <si>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</si>
  <si>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</si>
  <si>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</si>
  <si>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</si>
  <si>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</si>
  <si>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</si>
  <si>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</si>
  <si>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</si>
  <si>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</si>
  <si>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</si>
  <si>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</si>
  <si>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</si>
  <si>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</si>
  <si>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</si>
  <si>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</si>
  <si>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</si>
  <si>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</si>
  <si>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</si>
  <si>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</si>
  <si>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</si>
  <si>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</si>
  <si>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</si>
  <si>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</si>
  <si>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</si>
  <si>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</si>
  <si>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</si>
  <si>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</si>
  <si>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</si>
  <si>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</si>
  <si>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</si>
  <si>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</si>
  <si>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</si>
  <si>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</si>
  <si>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</si>
  <si>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</si>
  <si>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</si>
  <si>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</si>
  <si>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</si>
  <si>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</si>
  <si>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</si>
  <si>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</si>
  <si>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Domaniów dz. 42/3</t>
  </si>
  <si>
    <t>ul. Rudawska, Janowice Wielkie</t>
  </si>
  <si>
    <t>ul. Sanatoryjna, Krośnice dz. 508/152</t>
  </si>
  <si>
    <t>ul. Wrocławska, Żórawina dz. 128/5</t>
  </si>
  <si>
    <t>ul. Szkolna , Podgórzyn</t>
  </si>
  <si>
    <t xml:space="preserve">ul. Wspólna Grębocice </t>
  </si>
  <si>
    <t>dz. 579/1 Męcinka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</si>
</sst>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212</xdr:row>
      <xdr:rowOff>0</xdr:rowOff>
    </xdr:from>
    <xdr:to>
      <xdr:col>3</xdr:col>
      <xdr:colOff>1276350</xdr:colOff>
      <xdr:row>213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23042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981075</xdr:colOff>
      <xdr:row>213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23042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3</xdr:col>
      <xdr:colOff>1704975</xdr:colOff>
      <xdr:row>212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23042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3"/>
  <sheetViews>
    <sheetView tabSelected="1" zoomScalePageLayoutView="0" workbookViewId="0" topLeftCell="C1">
      <pane ySplit="1" topLeftCell="A100" activePane="bottomLeft" state="frozen"/>
      <selection pane="topLeft" activeCell="I102" sqref="I102"/>
      <selection pane="bottomLeft" activeCell="D171" sqref="D171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105</v>
      </c>
      <c r="E1" s="18" t="s">
        <v>127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115</v>
      </c>
      <c r="E3" s="20">
        <v>7845</v>
      </c>
    </row>
    <row r="4" spans="1:5" ht="27" customHeight="1">
      <c r="A4" s="2"/>
      <c r="C4" s="32">
        <v>2</v>
      </c>
      <c r="D4" s="23" t="s">
        <v>135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114</v>
      </c>
      <c r="E6" s="20">
        <v>979</v>
      </c>
    </row>
    <row r="7" spans="1:6" ht="12.75">
      <c r="A7" s="6"/>
      <c r="C7" s="1">
        <v>5</v>
      </c>
      <c r="D7" s="17" t="s">
        <v>109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108</v>
      </c>
      <c r="E8" s="20">
        <v>4993</v>
      </c>
    </row>
    <row r="9" spans="1:5" ht="27" customHeight="1">
      <c r="A9" s="5"/>
      <c r="C9" s="1">
        <v>7</v>
      </c>
      <c r="D9" s="17" t="s">
        <v>140</v>
      </c>
      <c r="E9" s="20">
        <v>9098</v>
      </c>
    </row>
    <row r="10" spans="1:5" ht="74.25" customHeight="1">
      <c r="A10" s="5"/>
      <c r="C10" s="1">
        <v>8</v>
      </c>
      <c r="D10" s="17" t="s">
        <v>113</v>
      </c>
      <c r="E10" s="21">
        <v>409379</v>
      </c>
    </row>
    <row r="11" spans="1:5" ht="12.75">
      <c r="A11" s="6"/>
      <c r="C11" s="1">
        <v>9</v>
      </c>
      <c r="D11" s="17" t="s">
        <v>112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110</v>
      </c>
      <c r="E13" s="20">
        <v>376</v>
      </c>
    </row>
    <row r="14" spans="1:5" ht="27" customHeight="1">
      <c r="A14" s="6"/>
      <c r="C14" s="1">
        <v>12</v>
      </c>
      <c r="D14" s="33" t="s">
        <v>145</v>
      </c>
      <c r="E14" s="34">
        <v>25305</v>
      </c>
    </row>
    <row r="15" spans="1:5" ht="27" customHeight="1">
      <c r="A15" s="1">
        <v>17</v>
      </c>
      <c r="B15" s="17" t="s">
        <v>107</v>
      </c>
      <c r="C15" s="1">
        <v>13</v>
      </c>
      <c r="D15" s="17" t="s">
        <v>107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155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111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116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117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118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119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120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146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122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136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131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132</v>
      </c>
      <c r="E36" s="25">
        <v>2943</v>
      </c>
      <c r="F36" s="29"/>
    </row>
    <row r="37" spans="3:6" ht="27" customHeight="1">
      <c r="C37" s="1">
        <v>20</v>
      </c>
      <c r="D37" s="33" t="s">
        <v>121</v>
      </c>
      <c r="E37" s="20">
        <v>1284</v>
      </c>
      <c r="F37" s="29"/>
    </row>
    <row r="38" spans="3:6" ht="27" customHeight="1">
      <c r="C38" s="1">
        <v>21</v>
      </c>
      <c r="D38" s="33" t="s">
        <v>156</v>
      </c>
      <c r="E38" s="20">
        <v>3114</v>
      </c>
      <c r="F38" s="29"/>
    </row>
    <row r="39" spans="3:6" ht="27" customHeight="1">
      <c r="C39" s="1">
        <v>22</v>
      </c>
      <c r="D39" s="33" t="s">
        <v>163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SUM(E41:E47)</f>
        <v>55425</v>
      </c>
    </row>
    <row r="41" spans="1:5" ht="27" customHeight="1">
      <c r="A41" s="6"/>
      <c r="C41" s="1">
        <f aca="true" t="shared" si="1" ref="C41:C47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9" t="s">
        <v>40</v>
      </c>
      <c r="E43" s="20">
        <v>973</v>
      </c>
    </row>
    <row r="44" spans="1:5" ht="27" customHeight="1">
      <c r="A44" s="6"/>
      <c r="C44" s="1">
        <f t="shared" si="1"/>
        <v>4</v>
      </c>
      <c r="D44" s="12" t="s">
        <v>143</v>
      </c>
      <c r="E44" s="20">
        <v>1198</v>
      </c>
    </row>
    <row r="45" spans="1:5" ht="27" customHeight="1">
      <c r="A45" s="6"/>
      <c r="C45" s="1">
        <f t="shared" si="1"/>
        <v>5</v>
      </c>
      <c r="D45" s="9" t="s">
        <v>41</v>
      </c>
      <c r="E45" s="20">
        <v>585</v>
      </c>
    </row>
    <row r="46" spans="1:5" ht="27" customHeight="1">
      <c r="A46" s="6"/>
      <c r="C46" s="1">
        <f t="shared" si="1"/>
        <v>6</v>
      </c>
      <c r="D46" s="12" t="s">
        <v>149</v>
      </c>
      <c r="E46" s="20">
        <v>7212</v>
      </c>
    </row>
    <row r="47" spans="1:5" ht="27" customHeight="1">
      <c r="A47" s="6"/>
      <c r="C47" s="1">
        <f t="shared" si="1"/>
        <v>7</v>
      </c>
      <c r="D47" s="12" t="s">
        <v>157</v>
      </c>
      <c r="E47" s="20">
        <v>3375</v>
      </c>
    </row>
    <row r="48" spans="1:5" ht="27" customHeight="1">
      <c r="A48" s="6"/>
      <c r="C48" s="1"/>
      <c r="D48" s="11" t="s">
        <v>2</v>
      </c>
      <c r="E48" s="19">
        <f>SUM(E49:E52)</f>
        <v>17476</v>
      </c>
    </row>
    <row r="49" spans="1:5" ht="12.75">
      <c r="A49" s="7"/>
      <c r="C49" s="1">
        <v>1</v>
      </c>
      <c r="D49" s="12" t="s">
        <v>42</v>
      </c>
      <c r="E49" s="20">
        <f>2113+2612+116</f>
        <v>4841</v>
      </c>
    </row>
    <row r="50" spans="1:5" ht="27" customHeight="1">
      <c r="A50" s="7"/>
      <c r="C50" s="1">
        <f>C49+1</f>
        <v>2</v>
      </c>
      <c r="D50" s="9" t="s">
        <v>43</v>
      </c>
      <c r="E50" s="20">
        <v>4460</v>
      </c>
    </row>
    <row r="51" spans="1:5" ht="27" customHeight="1">
      <c r="A51" s="6"/>
      <c r="C51" s="1">
        <v>3</v>
      </c>
      <c r="D51" s="9" t="s">
        <v>44</v>
      </c>
      <c r="E51" s="20">
        <f>2330+1540</f>
        <v>3870</v>
      </c>
    </row>
    <row r="52" spans="1:5" ht="27" customHeight="1">
      <c r="A52" s="6"/>
      <c r="C52" s="1">
        <v>4</v>
      </c>
      <c r="D52" s="12" t="s">
        <v>159</v>
      </c>
      <c r="E52" s="20">
        <v>4305</v>
      </c>
    </row>
    <row r="53" spans="1:5" ht="27" customHeight="1">
      <c r="A53" s="6"/>
      <c r="C53" s="1"/>
      <c r="D53" s="11" t="s">
        <v>3</v>
      </c>
      <c r="E53" s="19">
        <f>SUM(E54:E64)</f>
        <v>75907.86</v>
      </c>
    </row>
    <row r="54" spans="1:6" ht="27" customHeight="1">
      <c r="A54" s="6"/>
      <c r="C54" s="1">
        <f aca="true" t="shared" si="2" ref="C54:C96">C53+1</f>
        <v>1</v>
      </c>
      <c r="D54" s="9" t="s">
        <v>45</v>
      </c>
      <c r="E54" s="24">
        <v>42439</v>
      </c>
      <c r="F54" s="31"/>
    </row>
    <row r="55" spans="1:5" ht="24" customHeight="1">
      <c r="A55" s="6"/>
      <c r="C55" s="1">
        <f t="shared" si="2"/>
        <v>2</v>
      </c>
      <c r="D55" s="12" t="s">
        <v>123</v>
      </c>
      <c r="E55" s="20">
        <v>737</v>
      </c>
    </row>
    <row r="56" spans="1:5" ht="27" customHeight="1">
      <c r="A56" s="6"/>
      <c r="C56" s="1">
        <f t="shared" si="2"/>
        <v>3</v>
      </c>
      <c r="D56" s="12" t="s">
        <v>126</v>
      </c>
      <c r="E56" s="20">
        <v>12041</v>
      </c>
    </row>
    <row r="57" spans="1:5" ht="27" customHeight="1">
      <c r="A57" s="6"/>
      <c r="C57" s="1">
        <f t="shared" si="2"/>
        <v>4</v>
      </c>
      <c r="D57" s="9" t="s">
        <v>46</v>
      </c>
      <c r="E57" s="20">
        <v>3960</v>
      </c>
    </row>
    <row r="58" spans="1:5" ht="27" customHeight="1">
      <c r="A58" s="6"/>
      <c r="C58" s="1">
        <f t="shared" si="2"/>
        <v>5</v>
      </c>
      <c r="D58" s="9" t="s">
        <v>47</v>
      </c>
      <c r="E58" s="20">
        <v>1852</v>
      </c>
    </row>
    <row r="59" spans="1:5" ht="27" customHeight="1">
      <c r="A59" s="6"/>
      <c r="C59" s="1">
        <f t="shared" si="2"/>
        <v>6</v>
      </c>
      <c r="D59" s="9" t="s">
        <v>138</v>
      </c>
      <c r="E59" s="20">
        <v>174.86</v>
      </c>
    </row>
    <row r="60" spans="1:5" ht="27" customHeight="1">
      <c r="A60" s="6"/>
      <c r="C60" s="1">
        <f t="shared" si="2"/>
        <v>7</v>
      </c>
      <c r="D60" s="9" t="s">
        <v>48</v>
      </c>
      <c r="E60" s="20">
        <f>2561+31+39+180</f>
        <v>2811</v>
      </c>
    </row>
    <row r="61" spans="1:5" ht="27" customHeight="1">
      <c r="A61" s="6"/>
      <c r="C61" s="1">
        <f t="shared" si="2"/>
        <v>8</v>
      </c>
      <c r="D61" s="12" t="s">
        <v>144</v>
      </c>
      <c r="E61" s="20">
        <v>4927</v>
      </c>
    </row>
    <row r="62" spans="1:5" ht="27" customHeight="1">
      <c r="A62" s="6"/>
      <c r="C62" s="1">
        <f>C61+1</f>
        <v>9</v>
      </c>
      <c r="D62" s="12" t="s">
        <v>142</v>
      </c>
      <c r="E62" s="20">
        <v>1914</v>
      </c>
    </row>
    <row r="63" spans="1:5" ht="27" customHeight="1">
      <c r="A63" s="6"/>
      <c r="C63" s="1">
        <v>10</v>
      </c>
      <c r="D63" s="12" t="s">
        <v>161</v>
      </c>
      <c r="E63" s="20">
        <v>2552</v>
      </c>
    </row>
    <row r="64" spans="1:5" ht="27" customHeight="1">
      <c r="A64" s="6"/>
      <c r="C64" s="1">
        <v>11</v>
      </c>
      <c r="D64" s="12" t="s">
        <v>164</v>
      </c>
      <c r="E64" s="20">
        <v>2500</v>
      </c>
    </row>
    <row r="65" spans="1:5" ht="27.75" customHeight="1">
      <c r="A65" s="6"/>
      <c r="C65" s="1"/>
      <c r="D65" s="11" t="s">
        <v>4</v>
      </c>
      <c r="E65" s="19">
        <f>SUM(E66:E70)</f>
        <v>16601</v>
      </c>
    </row>
    <row r="66" spans="1:5" ht="27" customHeight="1">
      <c r="A66" s="6"/>
      <c r="C66" s="1">
        <f t="shared" si="2"/>
        <v>1</v>
      </c>
      <c r="D66" s="9" t="s">
        <v>49</v>
      </c>
      <c r="E66" s="20">
        <v>2975</v>
      </c>
    </row>
    <row r="67" spans="1:5" ht="27" customHeight="1">
      <c r="A67" s="6"/>
      <c r="C67" s="1">
        <v>2</v>
      </c>
      <c r="D67" s="12" t="s">
        <v>158</v>
      </c>
      <c r="E67" s="20">
        <v>9970</v>
      </c>
    </row>
    <row r="68" spans="1:5" ht="27" customHeight="1">
      <c r="A68" s="6"/>
      <c r="C68" s="1">
        <v>3</v>
      </c>
      <c r="D68" s="9" t="s">
        <v>50</v>
      </c>
      <c r="E68" s="20">
        <v>956</v>
      </c>
    </row>
    <row r="69" spans="1:5" ht="27" customHeight="1">
      <c r="A69" s="6"/>
      <c r="C69" s="1">
        <v>4</v>
      </c>
      <c r="D69" s="9" t="s">
        <v>134</v>
      </c>
      <c r="E69" s="20">
        <v>2200</v>
      </c>
    </row>
    <row r="70" spans="1:5" ht="27" customHeight="1">
      <c r="A70" s="6"/>
      <c r="C70" s="1">
        <f t="shared" si="2"/>
        <v>5</v>
      </c>
      <c r="D70" s="9" t="s">
        <v>51</v>
      </c>
      <c r="E70" s="20">
        <v>500</v>
      </c>
    </row>
    <row r="71" spans="1:5" ht="27" customHeight="1">
      <c r="A71" s="6"/>
      <c r="C71" s="1"/>
      <c r="D71" s="11" t="s">
        <v>5</v>
      </c>
      <c r="E71" s="19">
        <f>SUM(E72:E75)</f>
        <v>10952</v>
      </c>
    </row>
    <row r="72" spans="1:5" ht="27" customHeight="1">
      <c r="A72" s="6"/>
      <c r="C72" s="1">
        <f t="shared" si="2"/>
        <v>1</v>
      </c>
      <c r="D72" s="9" t="s">
        <v>52</v>
      </c>
      <c r="E72" s="20">
        <f>4270+133</f>
        <v>4403</v>
      </c>
    </row>
    <row r="73" spans="1:5" ht="27" customHeight="1">
      <c r="A73" s="6"/>
      <c r="C73" s="1">
        <f t="shared" si="2"/>
        <v>2</v>
      </c>
      <c r="D73" s="9" t="s">
        <v>53</v>
      </c>
      <c r="E73" s="20">
        <v>2762</v>
      </c>
    </row>
    <row r="74" spans="1:5" ht="27" customHeight="1">
      <c r="A74" s="6"/>
      <c r="C74" s="1">
        <f t="shared" si="2"/>
        <v>3</v>
      </c>
      <c r="D74" s="9" t="s">
        <v>54</v>
      </c>
      <c r="E74" s="20">
        <v>1107</v>
      </c>
    </row>
    <row r="75" spans="1:5" ht="27" customHeight="1">
      <c r="A75" s="6"/>
      <c r="C75" s="1">
        <f t="shared" si="2"/>
        <v>4</v>
      </c>
      <c r="D75" s="9" t="s">
        <v>55</v>
      </c>
      <c r="E75" s="20">
        <v>2680</v>
      </c>
    </row>
    <row r="76" spans="1:5" ht="27" customHeight="1">
      <c r="A76" s="6"/>
      <c r="C76" s="1"/>
      <c r="D76" s="11" t="s">
        <v>6</v>
      </c>
      <c r="E76" s="19">
        <f>E77</f>
        <v>6282</v>
      </c>
    </row>
    <row r="77" spans="1:5" ht="27" customHeight="1">
      <c r="A77" s="6"/>
      <c r="C77" s="1">
        <f t="shared" si="2"/>
        <v>1</v>
      </c>
      <c r="D77" s="9" t="s">
        <v>66</v>
      </c>
      <c r="E77" s="20">
        <v>6282</v>
      </c>
    </row>
    <row r="78" spans="1:5" ht="27" customHeight="1">
      <c r="A78" s="6"/>
      <c r="C78" s="1"/>
      <c r="D78" s="11" t="s">
        <v>7</v>
      </c>
      <c r="E78" s="19">
        <f>SUM(E79:E79)</f>
        <v>2091</v>
      </c>
    </row>
    <row r="79" spans="1:5" ht="27" customHeight="1">
      <c r="A79" s="6"/>
      <c r="C79" s="1">
        <f t="shared" si="2"/>
        <v>1</v>
      </c>
      <c r="D79" s="9" t="s">
        <v>67</v>
      </c>
      <c r="E79" s="20">
        <v>2091</v>
      </c>
    </row>
    <row r="80" spans="1:5" ht="27" customHeight="1">
      <c r="A80" s="6"/>
      <c r="C80" s="1"/>
      <c r="D80" s="11" t="s">
        <v>8</v>
      </c>
      <c r="E80" s="19">
        <f>SUM(E81:E83)</f>
        <v>6190</v>
      </c>
    </row>
    <row r="81" spans="1:5" ht="27" customHeight="1">
      <c r="A81" s="6"/>
      <c r="C81" s="1">
        <f t="shared" si="2"/>
        <v>1</v>
      </c>
      <c r="D81" s="9" t="s">
        <v>56</v>
      </c>
      <c r="E81" s="20">
        <v>3608</v>
      </c>
    </row>
    <row r="82" spans="1:5" ht="27" customHeight="1">
      <c r="A82" s="6"/>
      <c r="C82" s="1">
        <f t="shared" si="2"/>
        <v>2</v>
      </c>
      <c r="D82" s="12" t="s">
        <v>141</v>
      </c>
      <c r="E82" s="20">
        <v>1789</v>
      </c>
    </row>
    <row r="83" spans="1:5" ht="27" customHeight="1">
      <c r="A83" s="6"/>
      <c r="C83" s="1">
        <v>3</v>
      </c>
      <c r="D83" s="12" t="s">
        <v>166</v>
      </c>
      <c r="E83" s="20">
        <v>793</v>
      </c>
    </row>
    <row r="84" spans="1:5" ht="27" customHeight="1">
      <c r="A84" s="6"/>
      <c r="C84" s="1"/>
      <c r="D84" s="11" t="s">
        <v>9</v>
      </c>
      <c r="E84" s="19">
        <f>SUM(E85:E86)</f>
        <v>7654</v>
      </c>
    </row>
    <row r="85" spans="1:5" ht="27" customHeight="1">
      <c r="A85" s="6"/>
      <c r="C85" s="1">
        <f t="shared" si="2"/>
        <v>1</v>
      </c>
      <c r="D85" s="9" t="s">
        <v>57</v>
      </c>
      <c r="E85" s="20">
        <v>6628</v>
      </c>
    </row>
    <row r="86" spans="1:5" ht="27" customHeight="1">
      <c r="A86" s="6"/>
      <c r="C86" s="1">
        <f t="shared" si="2"/>
        <v>2</v>
      </c>
      <c r="D86" s="9" t="s">
        <v>58</v>
      </c>
      <c r="E86" s="20">
        <f>61+965</f>
        <v>1026</v>
      </c>
    </row>
    <row r="87" spans="1:5" ht="27" customHeight="1">
      <c r="A87" s="6"/>
      <c r="C87" s="1"/>
      <c r="D87" s="11" t="s">
        <v>10</v>
      </c>
      <c r="E87" s="19">
        <f>SUM(E88:E96)</f>
        <v>34748</v>
      </c>
    </row>
    <row r="88" spans="1:5" ht="27" customHeight="1">
      <c r="A88" s="6"/>
      <c r="C88" s="1">
        <f t="shared" si="2"/>
        <v>1</v>
      </c>
      <c r="D88" s="9" t="s">
        <v>65</v>
      </c>
      <c r="E88" s="20">
        <f>310+593+3436</f>
        <v>4339</v>
      </c>
    </row>
    <row r="89" spans="1:5" ht="20.25" customHeight="1">
      <c r="A89" s="6"/>
      <c r="C89" s="1">
        <f t="shared" si="2"/>
        <v>2</v>
      </c>
      <c r="D89" s="9" t="s">
        <v>59</v>
      </c>
      <c r="E89" s="20">
        <v>714</v>
      </c>
    </row>
    <row r="90" spans="1:5" ht="20.25" customHeight="1">
      <c r="A90" s="6"/>
      <c r="C90" s="32">
        <v>3</v>
      </c>
      <c r="D90" s="30" t="s">
        <v>137</v>
      </c>
      <c r="E90" s="25">
        <v>14908</v>
      </c>
    </row>
    <row r="91" spans="1:5" ht="27" customHeight="1">
      <c r="A91" s="6"/>
      <c r="C91" s="1">
        <v>4</v>
      </c>
      <c r="D91" s="12" t="s">
        <v>154</v>
      </c>
      <c r="E91" s="20">
        <f>3505+403</f>
        <v>3908</v>
      </c>
    </row>
    <row r="92" spans="1:5" ht="27" customHeight="1">
      <c r="A92" s="6"/>
      <c r="C92" s="1">
        <f t="shared" si="2"/>
        <v>5</v>
      </c>
      <c r="D92" s="9" t="s">
        <v>60</v>
      </c>
      <c r="E92" s="20">
        <v>1487</v>
      </c>
    </row>
    <row r="93" spans="1:5" ht="27" customHeight="1">
      <c r="A93" s="6"/>
      <c r="C93" s="1">
        <f t="shared" si="2"/>
        <v>6</v>
      </c>
      <c r="D93" s="9" t="s">
        <v>61</v>
      </c>
      <c r="E93" s="20">
        <v>4711</v>
      </c>
    </row>
    <row r="94" spans="1:5" ht="27" customHeight="1">
      <c r="A94" s="6"/>
      <c r="C94" s="1">
        <f t="shared" si="2"/>
        <v>7</v>
      </c>
      <c r="D94" s="9" t="s">
        <v>62</v>
      </c>
      <c r="E94" s="20">
        <v>1417</v>
      </c>
    </row>
    <row r="95" spans="1:5" ht="27" customHeight="1">
      <c r="A95" s="6"/>
      <c r="C95" s="1">
        <f t="shared" si="2"/>
        <v>8</v>
      </c>
      <c r="D95" s="9" t="s">
        <v>63</v>
      </c>
      <c r="E95" s="20">
        <v>2064</v>
      </c>
    </row>
    <row r="96" spans="1:5" ht="27" customHeight="1">
      <c r="A96" s="6"/>
      <c r="C96" s="1">
        <f t="shared" si="2"/>
        <v>9</v>
      </c>
      <c r="D96" s="9" t="s">
        <v>64</v>
      </c>
      <c r="E96" s="20">
        <v>1200</v>
      </c>
    </row>
    <row r="97" spans="1:5" ht="27" customHeight="1">
      <c r="A97" s="6"/>
      <c r="C97" s="1"/>
      <c r="D97" s="11" t="s">
        <v>11</v>
      </c>
      <c r="E97" s="19">
        <f>SUM(E98:E99)</f>
        <v>4593</v>
      </c>
    </row>
    <row r="98" spans="1:5" ht="27" customHeight="1">
      <c r="A98" s="6"/>
      <c r="C98" s="1">
        <f>C97+1</f>
        <v>1</v>
      </c>
      <c r="D98" s="9" t="s">
        <v>68</v>
      </c>
      <c r="E98" s="20">
        <f>618+2517</f>
        <v>3135</v>
      </c>
    </row>
    <row r="99" spans="1:5" ht="27" customHeight="1">
      <c r="A99" s="6"/>
      <c r="C99" s="1">
        <f>C98+1</f>
        <v>2</v>
      </c>
      <c r="D99" s="9" t="s">
        <v>69</v>
      </c>
      <c r="E99" s="20">
        <v>1458</v>
      </c>
    </row>
    <row r="100" spans="1:5" ht="27" customHeight="1">
      <c r="A100" s="6"/>
      <c r="C100" s="1"/>
      <c r="D100" s="11" t="s">
        <v>12</v>
      </c>
      <c r="E100" s="19">
        <f>SUM(E101:E105)</f>
        <v>5925.71</v>
      </c>
    </row>
    <row r="101" spans="1:5" ht="27" customHeight="1">
      <c r="A101" s="6"/>
      <c r="C101" s="1">
        <f>C100+1</f>
        <v>1</v>
      </c>
      <c r="D101" s="9" t="s">
        <v>70</v>
      </c>
      <c r="E101" s="20">
        <f>501+2149</f>
        <v>2650</v>
      </c>
    </row>
    <row r="102" spans="1:5" ht="27" customHeight="1">
      <c r="A102" s="6"/>
      <c r="C102" s="1">
        <v>2</v>
      </c>
      <c r="D102" s="9" t="s">
        <v>133</v>
      </c>
      <c r="E102" s="20">
        <v>349.71</v>
      </c>
    </row>
    <row r="103" spans="1:5" ht="27" customHeight="1">
      <c r="A103" s="6"/>
      <c r="C103" s="1">
        <f>C102+1</f>
        <v>3</v>
      </c>
      <c r="D103" s="12" t="s">
        <v>148</v>
      </c>
      <c r="E103" s="20">
        <v>437</v>
      </c>
    </row>
    <row r="104" spans="1:5" ht="27" customHeight="1">
      <c r="A104" s="6"/>
      <c r="C104" s="1">
        <v>4</v>
      </c>
      <c r="D104" s="9" t="s">
        <v>71</v>
      </c>
      <c r="E104" s="20">
        <f>1324+573</f>
        <v>1897</v>
      </c>
    </row>
    <row r="105" spans="1:5" ht="27" customHeight="1">
      <c r="A105" s="6"/>
      <c r="C105" s="1">
        <f>C104+1</f>
        <v>5</v>
      </c>
      <c r="D105" s="26" t="s">
        <v>129</v>
      </c>
      <c r="E105" s="27">
        <v>592</v>
      </c>
    </row>
    <row r="106" spans="1:5" ht="25.5">
      <c r="A106" s="6"/>
      <c r="C106" s="1"/>
      <c r="D106" s="11" t="s">
        <v>13</v>
      </c>
      <c r="E106" s="19">
        <f>SUM(E107:E109)</f>
        <v>17312</v>
      </c>
    </row>
    <row r="107" spans="1:5" ht="27" customHeight="1">
      <c r="A107" s="7"/>
      <c r="C107" s="1">
        <f>C106+1</f>
        <v>1</v>
      </c>
      <c r="D107" s="9" t="s">
        <v>72</v>
      </c>
      <c r="E107" s="20">
        <v>2008</v>
      </c>
    </row>
    <row r="108" spans="1:5" ht="27" customHeight="1">
      <c r="A108" s="7"/>
      <c r="C108" s="1">
        <v>2</v>
      </c>
      <c r="D108" s="12" t="s">
        <v>151</v>
      </c>
      <c r="E108" s="20">
        <v>13395</v>
      </c>
    </row>
    <row r="109" spans="1:5" ht="27" customHeight="1">
      <c r="A109" s="6"/>
      <c r="C109" s="1">
        <v>3</v>
      </c>
      <c r="D109" s="9" t="s">
        <v>73</v>
      </c>
      <c r="E109" s="20">
        <f>87+1822</f>
        <v>1909</v>
      </c>
    </row>
    <row r="110" spans="1:5" ht="27" customHeight="1">
      <c r="A110" s="6"/>
      <c r="C110" s="1"/>
      <c r="D110" s="11" t="s">
        <v>14</v>
      </c>
      <c r="E110" s="19">
        <f>SUM(E111:E112)</f>
        <v>5375</v>
      </c>
    </row>
    <row r="111" spans="1:5" ht="27" customHeight="1">
      <c r="A111" s="6"/>
      <c r="C111" s="1">
        <f>C110+1</f>
        <v>1</v>
      </c>
      <c r="D111" s="9" t="s">
        <v>74</v>
      </c>
      <c r="E111" s="20">
        <v>2894</v>
      </c>
    </row>
    <row r="112" spans="1:5" ht="27" customHeight="1">
      <c r="A112" s="6"/>
      <c r="C112" s="1">
        <f>C111+1</f>
        <v>2</v>
      </c>
      <c r="D112" s="12" t="s">
        <v>162</v>
      </c>
      <c r="E112" s="20">
        <v>2481</v>
      </c>
    </row>
    <row r="113" spans="1:5" ht="27" customHeight="1">
      <c r="A113" s="6"/>
      <c r="C113" s="1"/>
      <c r="D113" s="9" t="s">
        <v>15</v>
      </c>
      <c r="E113" s="19">
        <f>SUM(E114:E118)</f>
        <v>11247</v>
      </c>
    </row>
    <row r="114" spans="1:5" ht="27" customHeight="1">
      <c r="A114" s="6"/>
      <c r="C114" s="1">
        <f>C113+1</f>
        <v>1</v>
      </c>
      <c r="D114" s="9" t="s">
        <v>75</v>
      </c>
      <c r="E114" s="20">
        <v>2610</v>
      </c>
    </row>
    <row r="115" spans="1:5" ht="27" customHeight="1">
      <c r="A115" s="7"/>
      <c r="C115" s="1">
        <f>C114+1</f>
        <v>2</v>
      </c>
      <c r="D115" s="9" t="s">
        <v>76</v>
      </c>
      <c r="E115" s="20">
        <v>1816</v>
      </c>
    </row>
    <row r="116" spans="1:5" ht="27" customHeight="1">
      <c r="A116" s="6"/>
      <c r="C116" s="1">
        <f>C115+1</f>
        <v>3</v>
      </c>
      <c r="D116" s="9" t="s">
        <v>77</v>
      </c>
      <c r="E116" s="20">
        <v>2427</v>
      </c>
    </row>
    <row r="117" spans="1:5" ht="27" customHeight="1">
      <c r="A117" s="6"/>
      <c r="C117" s="1">
        <f>C116+1</f>
        <v>4</v>
      </c>
      <c r="D117" s="12" t="s">
        <v>139</v>
      </c>
      <c r="E117" s="20">
        <v>4202</v>
      </c>
    </row>
    <row r="118" spans="1:5" ht="27" customHeight="1">
      <c r="A118" s="6"/>
      <c r="C118" s="1">
        <v>5</v>
      </c>
      <c r="D118" s="9" t="s">
        <v>78</v>
      </c>
      <c r="E118" s="20">
        <v>192</v>
      </c>
    </row>
    <row r="119" spans="1:5" ht="27" customHeight="1">
      <c r="A119" s="7"/>
      <c r="C119" s="1"/>
      <c r="D119" s="11" t="s">
        <v>16</v>
      </c>
      <c r="E119" s="19">
        <f>SUM(E120:E122)</f>
        <v>4815</v>
      </c>
    </row>
    <row r="120" spans="1:5" ht="27" customHeight="1">
      <c r="A120" s="6"/>
      <c r="C120" s="1">
        <f>C119+1</f>
        <v>1</v>
      </c>
      <c r="D120" s="9" t="s">
        <v>79</v>
      </c>
      <c r="E120" s="20">
        <v>1204</v>
      </c>
    </row>
    <row r="121" spans="1:5" ht="27" customHeight="1">
      <c r="A121" s="6"/>
      <c r="C121" s="1">
        <f>C120+1</f>
        <v>2</v>
      </c>
      <c r="D121" s="9" t="s">
        <v>80</v>
      </c>
      <c r="E121" s="20">
        <v>1936</v>
      </c>
    </row>
    <row r="122" spans="1:5" ht="27" customHeight="1">
      <c r="A122" s="6"/>
      <c r="C122" s="1">
        <v>3</v>
      </c>
      <c r="D122" s="17" t="s">
        <v>160</v>
      </c>
      <c r="E122" s="20">
        <v>1675</v>
      </c>
    </row>
    <row r="123" spans="1:5" ht="27" customHeight="1">
      <c r="A123" s="6"/>
      <c r="C123" s="1"/>
      <c r="D123" s="11" t="s">
        <v>17</v>
      </c>
      <c r="E123" s="19">
        <f>SUM(E124:E127)</f>
        <v>17078</v>
      </c>
    </row>
    <row r="124" spans="1:5" ht="27" customHeight="1">
      <c r="A124" s="6"/>
      <c r="C124" s="1">
        <f>C123+1</f>
        <v>1</v>
      </c>
      <c r="D124" s="9" t="s">
        <v>81</v>
      </c>
      <c r="E124" s="20">
        <v>6809</v>
      </c>
    </row>
    <row r="125" spans="1:5" ht="21" customHeight="1">
      <c r="A125" s="6"/>
      <c r="C125" s="3">
        <v>2</v>
      </c>
      <c r="D125" s="10" t="s">
        <v>128</v>
      </c>
      <c r="E125" s="20">
        <v>188</v>
      </c>
    </row>
    <row r="126" spans="3:5" ht="27" customHeight="1">
      <c r="C126" s="3">
        <v>3</v>
      </c>
      <c r="D126" s="33" t="s">
        <v>147</v>
      </c>
      <c r="E126" s="25">
        <v>8451</v>
      </c>
    </row>
    <row r="127" spans="3:5" ht="27" customHeight="1">
      <c r="C127" s="3">
        <v>4</v>
      </c>
      <c r="D127" s="33" t="s">
        <v>165</v>
      </c>
      <c r="E127" s="25">
        <v>1630</v>
      </c>
    </row>
    <row r="128" spans="1:5" ht="27" customHeight="1">
      <c r="A128" s="6"/>
      <c r="C128" s="1"/>
      <c r="D128" s="11" t="s">
        <v>18</v>
      </c>
      <c r="E128" s="19">
        <f>SUM(E129:E131)</f>
        <v>4946.55</v>
      </c>
    </row>
    <row r="129" spans="1:5" ht="12.75">
      <c r="A129" s="6"/>
      <c r="C129" s="1">
        <v>1</v>
      </c>
      <c r="D129" s="12" t="s">
        <v>82</v>
      </c>
      <c r="E129" s="20">
        <f>2202+554</f>
        <v>2756</v>
      </c>
    </row>
    <row r="130" spans="1:5" ht="12.75">
      <c r="A130" s="6"/>
      <c r="C130" s="1">
        <v>2</v>
      </c>
      <c r="D130" s="12" t="s">
        <v>130</v>
      </c>
      <c r="E130" s="20">
        <v>138.55</v>
      </c>
    </row>
    <row r="131" spans="1:5" ht="27" customHeight="1">
      <c r="A131" s="7"/>
      <c r="C131" s="1">
        <v>3</v>
      </c>
      <c r="D131" s="9" t="s">
        <v>83</v>
      </c>
      <c r="E131" s="20">
        <v>2052</v>
      </c>
    </row>
    <row r="132" spans="1:5" ht="27" customHeight="1">
      <c r="A132" s="7"/>
      <c r="C132" s="1"/>
      <c r="D132" s="9" t="s">
        <v>19</v>
      </c>
      <c r="E132" s="19">
        <f>SUM(E133:E134)</f>
        <v>4191</v>
      </c>
    </row>
    <row r="133" spans="1:5" ht="27" customHeight="1">
      <c r="A133" s="6"/>
      <c r="C133" s="1">
        <f>C132+1</f>
        <v>1</v>
      </c>
      <c r="D133" s="9" t="s">
        <v>84</v>
      </c>
      <c r="E133" s="20">
        <v>2453</v>
      </c>
    </row>
    <row r="134" spans="1:5" ht="27" customHeight="1">
      <c r="A134" s="6"/>
      <c r="C134" s="1">
        <f>C133+1</f>
        <v>2</v>
      </c>
      <c r="D134" s="9" t="s">
        <v>85</v>
      </c>
      <c r="E134" s="20">
        <v>1738</v>
      </c>
    </row>
    <row r="135" spans="1:5" ht="27" customHeight="1">
      <c r="A135" s="6"/>
      <c r="C135" s="1"/>
      <c r="D135" s="11" t="s">
        <v>20</v>
      </c>
      <c r="E135" s="19">
        <f>SUM(E136:E142)</f>
        <v>11666</v>
      </c>
    </row>
    <row r="136" spans="1:5" ht="27" customHeight="1">
      <c r="A136" s="6"/>
      <c r="C136" s="1">
        <f aca="true" t="shared" si="3" ref="C136:C164">C135+1</f>
        <v>1</v>
      </c>
      <c r="D136" s="9" t="s">
        <v>86</v>
      </c>
      <c r="E136" s="20">
        <v>978</v>
      </c>
    </row>
    <row r="137" spans="1:5" ht="27" customHeight="1">
      <c r="A137" s="7"/>
      <c r="C137" s="1">
        <f t="shared" si="3"/>
        <v>2</v>
      </c>
      <c r="D137" s="9" t="s">
        <v>87</v>
      </c>
      <c r="E137" s="20">
        <v>998</v>
      </c>
    </row>
    <row r="138" spans="1:5" ht="27" customHeight="1">
      <c r="A138" s="6"/>
      <c r="C138" s="1">
        <f t="shared" si="3"/>
        <v>3</v>
      </c>
      <c r="D138" s="9" t="s">
        <v>88</v>
      </c>
      <c r="E138" s="20">
        <v>1683</v>
      </c>
    </row>
    <row r="139" spans="1:5" ht="27" customHeight="1">
      <c r="A139" s="6"/>
      <c r="C139" s="1">
        <f t="shared" si="3"/>
        <v>4</v>
      </c>
      <c r="D139" s="9" t="s">
        <v>89</v>
      </c>
      <c r="E139" s="20">
        <f>1008+98</f>
        <v>1106</v>
      </c>
    </row>
    <row r="140" spans="1:5" ht="27" customHeight="1">
      <c r="A140" s="6"/>
      <c r="C140" s="1">
        <f t="shared" si="3"/>
        <v>5</v>
      </c>
      <c r="D140" s="9" t="s">
        <v>90</v>
      </c>
      <c r="E140" s="20">
        <v>1784</v>
      </c>
    </row>
    <row r="141" spans="1:5" ht="27" customHeight="1">
      <c r="A141" s="6"/>
      <c r="C141" s="1">
        <f t="shared" si="3"/>
        <v>6</v>
      </c>
      <c r="D141" s="9" t="s">
        <v>91</v>
      </c>
      <c r="E141" s="20">
        <v>2417</v>
      </c>
    </row>
    <row r="142" spans="1:5" ht="27" customHeight="1">
      <c r="A142" s="6"/>
      <c r="C142" s="1">
        <v>7</v>
      </c>
      <c r="D142" s="12" t="s">
        <v>153</v>
      </c>
      <c r="E142" s="20">
        <v>2700</v>
      </c>
    </row>
    <row r="143" spans="1:5" ht="27" customHeight="1">
      <c r="A143" s="6"/>
      <c r="C143" s="1"/>
      <c r="D143" s="9" t="s">
        <v>21</v>
      </c>
      <c r="E143" s="19">
        <f>SUM(E144:E148)</f>
        <v>24584</v>
      </c>
    </row>
    <row r="144" spans="1:5" ht="27" customHeight="1">
      <c r="A144" s="6"/>
      <c r="C144" s="1">
        <f t="shared" si="3"/>
        <v>1</v>
      </c>
      <c r="D144" s="9" t="s">
        <v>92</v>
      </c>
      <c r="E144" s="20">
        <v>2320</v>
      </c>
    </row>
    <row r="145" spans="1:5" ht="27" customHeight="1">
      <c r="A145" s="6"/>
      <c r="C145" s="1">
        <v>2</v>
      </c>
      <c r="D145" s="12" t="s">
        <v>152</v>
      </c>
      <c r="E145" s="20">
        <v>16679</v>
      </c>
    </row>
    <row r="146" spans="1:5" ht="27" customHeight="1">
      <c r="A146" s="6"/>
      <c r="C146" s="1">
        <f t="shared" si="3"/>
        <v>3</v>
      </c>
      <c r="D146" s="9" t="s">
        <v>93</v>
      </c>
      <c r="E146" s="25">
        <v>2353</v>
      </c>
    </row>
    <row r="147" spans="1:5" ht="27" customHeight="1">
      <c r="A147" s="6"/>
      <c r="C147" s="1">
        <v>4</v>
      </c>
      <c r="D147" s="9" t="s">
        <v>94</v>
      </c>
      <c r="E147" s="20">
        <v>1700</v>
      </c>
    </row>
    <row r="148" spans="1:5" ht="27" customHeight="1">
      <c r="A148" s="6"/>
      <c r="C148" s="1">
        <v>5</v>
      </c>
      <c r="D148" s="9" t="s">
        <v>95</v>
      </c>
      <c r="E148" s="20">
        <v>1532</v>
      </c>
    </row>
    <row r="149" spans="1:5" ht="27" customHeight="1">
      <c r="A149" s="6"/>
      <c r="C149" s="1"/>
      <c r="D149" s="12" t="s">
        <v>22</v>
      </c>
      <c r="E149" s="19">
        <f>SUM(E150:E151)</f>
        <v>9711</v>
      </c>
    </row>
    <row r="150" spans="1:5" ht="27" customHeight="1">
      <c r="A150" s="6"/>
      <c r="C150" s="1">
        <f t="shared" si="3"/>
        <v>1</v>
      </c>
      <c r="D150" s="9" t="s">
        <v>96</v>
      </c>
      <c r="E150" s="20">
        <v>5514</v>
      </c>
    </row>
    <row r="151" spans="1:5" ht="27" customHeight="1">
      <c r="A151" s="6"/>
      <c r="C151" s="1">
        <f t="shared" si="3"/>
        <v>2</v>
      </c>
      <c r="D151" s="9" t="s">
        <v>97</v>
      </c>
      <c r="E151" s="20">
        <v>4197</v>
      </c>
    </row>
    <row r="152" spans="1:5" ht="27" customHeight="1">
      <c r="A152" s="6"/>
      <c r="C152" s="1"/>
      <c r="D152" s="9" t="s">
        <v>23</v>
      </c>
      <c r="E152" s="19">
        <f>SUM(E153:E156)</f>
        <v>8671</v>
      </c>
    </row>
    <row r="153" spans="1:5" ht="27" customHeight="1">
      <c r="A153" s="6"/>
      <c r="C153" s="1">
        <f t="shared" si="3"/>
        <v>1</v>
      </c>
      <c r="D153" s="12" t="s">
        <v>124</v>
      </c>
      <c r="E153" s="20">
        <v>3231</v>
      </c>
    </row>
    <row r="154" spans="1:5" ht="27" customHeight="1">
      <c r="A154" s="6"/>
      <c r="C154" s="1">
        <f t="shared" si="3"/>
        <v>2</v>
      </c>
      <c r="D154" s="9" t="s">
        <v>98</v>
      </c>
      <c r="E154" s="20">
        <v>951</v>
      </c>
    </row>
    <row r="155" spans="1:5" ht="12.75">
      <c r="A155" s="6"/>
      <c r="C155" s="1">
        <f t="shared" si="3"/>
        <v>3</v>
      </c>
      <c r="D155" s="9" t="s">
        <v>99</v>
      </c>
      <c r="E155" s="20">
        <v>3915</v>
      </c>
    </row>
    <row r="156" spans="1:5" ht="27" customHeight="1">
      <c r="A156" s="7"/>
      <c r="C156" s="1">
        <f t="shared" si="3"/>
        <v>4</v>
      </c>
      <c r="D156" s="9" t="s">
        <v>100</v>
      </c>
      <c r="E156" s="20">
        <v>574</v>
      </c>
    </row>
    <row r="157" spans="1:5" ht="27" customHeight="1">
      <c r="A157" s="6"/>
      <c r="C157" s="1"/>
      <c r="D157" s="11" t="s">
        <v>24</v>
      </c>
      <c r="E157" s="19">
        <f>SUM(E158:E162)</f>
        <v>36172</v>
      </c>
    </row>
    <row r="158" spans="1:5" ht="27" customHeight="1">
      <c r="A158" s="6"/>
      <c r="C158" s="1">
        <f t="shared" si="3"/>
        <v>1</v>
      </c>
      <c r="D158" s="9" t="s">
        <v>101</v>
      </c>
      <c r="E158" s="20">
        <v>25907</v>
      </c>
    </row>
    <row r="159" spans="1:5" ht="27" customHeight="1">
      <c r="A159" s="6"/>
      <c r="C159" s="1">
        <f t="shared" si="3"/>
        <v>2</v>
      </c>
      <c r="D159" s="12" t="s">
        <v>125</v>
      </c>
      <c r="E159" s="20">
        <v>390</v>
      </c>
    </row>
    <row r="160" spans="1:5" ht="27" customHeight="1">
      <c r="A160" s="7"/>
      <c r="C160" s="1">
        <f t="shared" si="3"/>
        <v>3</v>
      </c>
      <c r="D160" s="9" t="s">
        <v>102</v>
      </c>
      <c r="E160" s="20">
        <v>1710</v>
      </c>
    </row>
    <row r="161" spans="1:5" ht="27" customHeight="1">
      <c r="A161" s="7"/>
      <c r="C161" s="1">
        <v>4</v>
      </c>
      <c r="D161" s="23" t="s">
        <v>150</v>
      </c>
      <c r="E161" s="25">
        <v>4786</v>
      </c>
    </row>
    <row r="162" spans="1:5" ht="27" customHeight="1">
      <c r="A162" s="6"/>
      <c r="C162" s="1">
        <v>5</v>
      </c>
      <c r="D162" s="9" t="s">
        <v>103</v>
      </c>
      <c r="E162" s="20">
        <v>3379</v>
      </c>
    </row>
    <row r="163" spans="1:5" ht="27" customHeight="1">
      <c r="A163" s="6"/>
      <c r="C163" s="1"/>
      <c r="D163" s="9" t="s">
        <v>25</v>
      </c>
      <c r="E163" s="19">
        <f>SUM(E164:E164)</f>
        <v>6018</v>
      </c>
    </row>
    <row r="164" spans="1:5" ht="27" customHeight="1">
      <c r="A164" s="6"/>
      <c r="C164" s="1">
        <f t="shared" si="3"/>
        <v>1</v>
      </c>
      <c r="D164" s="9" t="s">
        <v>104</v>
      </c>
      <c r="E164" s="20">
        <v>6018</v>
      </c>
    </row>
    <row r="165" spans="1:6" ht="27" customHeight="1">
      <c r="A165" s="6"/>
      <c r="D165" s="16" t="s">
        <v>106</v>
      </c>
      <c r="E165" s="39">
        <f>SUM(E2,E17,E40,E48,E53,E65,E71,E76,E78,E80,E84,E87,E97,E100,E106,E110,E113,E119,E123,E128,E132,E135,E143,E149,E152,E157,E163)</f>
        <v>990019.84</v>
      </c>
      <c r="F165" s="31"/>
    </row>
    <row r="166" spans="1:5" ht="27" customHeight="1">
      <c r="A166" s="6"/>
      <c r="D166" s="36"/>
      <c r="E166" s="37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8.5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7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spans="1:4" ht="27" customHeight="1">
      <c r="A210" s="6"/>
      <c r="D210" s="13"/>
    </row>
    <row r="211" spans="1:4" ht="27" customHeight="1">
      <c r="A211" s="6"/>
      <c r="D211" s="13"/>
    </row>
    <row r="212" spans="1:4" ht="27" customHeight="1">
      <c r="A212" s="6"/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  <row r="2691" ht="27" customHeight="1">
      <c r="D2691" s="13"/>
    </row>
    <row r="2692" ht="27" customHeight="1">
      <c r="D2692" s="13"/>
    </row>
    <row r="2693" ht="27" customHeight="1">
      <c r="D2693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2022-07-27T06:54:14Z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